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F7701C14-1F69-4A17-84F3-DA41871F8082}" xr6:coauthVersionLast="47" xr6:coauthVersionMax="47" xr10:uidLastSave="{00000000-0000-0000-0000-000000000000}"/>
  <bookViews>
    <workbookView xWindow="5145" yWindow="3915" windowWidth="20160" windowHeight="13170" xr2:uid="{21A01C31-D444-483D-BD9E-58049CF64645}"/>
  </bookViews>
  <sheets>
    <sheet name="CTZ2010_EPW_Processing_location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</calcChain>
</file>

<file path=xl/sharedStrings.xml><?xml version="1.0" encoding="utf-8"?>
<sst xmlns="http://schemas.openxmlformats.org/spreadsheetml/2006/main" count="354" uniqueCount="99">
  <si>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</si>
  <si>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</si>
  <si>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</si>
  <si>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</si>
  <si>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</si>
  <si>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</si>
  <si>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</si>
  <si>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</si>
  <si>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</si>
  <si>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</si>
  <si>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USA</t>
  </si>
  <si>
    <t>CA</t>
  </si>
  <si>
    <t>Alturas Muni AP</t>
  </si>
  <si>
    <t>CTZ2010</t>
  </si>
  <si>
    <t>Arcata AP</t>
  </si>
  <si>
    <t>Bakersfield-Meadows Fi</t>
  </si>
  <si>
    <t>Bishop AP</t>
  </si>
  <si>
    <t>Blue Canyon-Nyack AP</t>
  </si>
  <si>
    <t>Blythe-Riverside Count</t>
  </si>
  <si>
    <t>Burbank-Glendale-Pasad</t>
  </si>
  <si>
    <t>Camarillo-Cunnamulla A</t>
  </si>
  <si>
    <t>Camp Pendleton MCAS</t>
  </si>
  <si>
    <t>Carlsbad-McClellan Pal</t>
  </si>
  <si>
    <t>China Lake NAWS</t>
  </si>
  <si>
    <t>Chino AP</t>
  </si>
  <si>
    <t>Concord-Buchanan Field</t>
  </si>
  <si>
    <t>Crescent City-McNamara</t>
  </si>
  <si>
    <t>Barstow-Daggett AP</t>
  </si>
  <si>
    <t>Edwards AFB</t>
  </si>
  <si>
    <t>El Centro NAF</t>
  </si>
  <si>
    <t>Eureka Muni AP</t>
  </si>
  <si>
    <t>Fairfield-Travis AFB</t>
  </si>
  <si>
    <t>Fresno-Yosemite Intl A</t>
  </si>
  <si>
    <t>Fullerton Muni AP</t>
  </si>
  <si>
    <t>Hawthorne Muni AP</t>
  </si>
  <si>
    <t>Hayward Exec AP</t>
  </si>
  <si>
    <t>Imperial Beach NOLF</t>
  </si>
  <si>
    <t>Imperial County AP</t>
  </si>
  <si>
    <t>Inyokern AP</t>
  </si>
  <si>
    <t>Lancaster-Fox Field</t>
  </si>
  <si>
    <t>Lemoore NAS</t>
  </si>
  <si>
    <t>Livermore Muni AP</t>
  </si>
  <si>
    <t>Lompoc AP</t>
  </si>
  <si>
    <t>Long Beach Muni AP</t>
  </si>
  <si>
    <t>Los Alamitos AAF</t>
  </si>
  <si>
    <t>Los Angeles Downtown</t>
  </si>
  <si>
    <t>Los Angeles Intl AP</t>
  </si>
  <si>
    <t>Marysville-Beale AFB</t>
  </si>
  <si>
    <t>Merced Rgnl AP</t>
  </si>
  <si>
    <t>Modesto City-County AP</t>
  </si>
  <si>
    <t>Mojave AP</t>
  </si>
  <si>
    <t>Montague-Siskiyou Coun</t>
  </si>
  <si>
    <t>Monterey Rgnl AP</t>
  </si>
  <si>
    <t>Mount Shasta</t>
  </si>
  <si>
    <t>Napa County AP</t>
  </si>
  <si>
    <t>Needles AP</t>
  </si>
  <si>
    <t>Oakland Intl AP</t>
  </si>
  <si>
    <t>Oxnard AP</t>
  </si>
  <si>
    <t>Palm Springs Intl AP</t>
  </si>
  <si>
    <t>Palm Springs-Thermal A</t>
  </si>
  <si>
    <t>Palmdale AP</t>
  </si>
  <si>
    <t>Palo Alto AP</t>
  </si>
  <si>
    <t>Paso Robles Muni AP</t>
  </si>
  <si>
    <t>Point Mugu NAS</t>
  </si>
  <si>
    <t>Porterville Muni AP</t>
  </si>
  <si>
    <t>Red Bluff Muni AP</t>
  </si>
  <si>
    <t>Redding Muni AP</t>
  </si>
  <si>
    <t>Riverside-March ARB</t>
  </si>
  <si>
    <t>Riverside Muni AP</t>
  </si>
  <si>
    <t>Sacramento Exec AP</t>
  </si>
  <si>
    <t>Sacramento Intl AP</t>
  </si>
  <si>
    <t>Salinas Muni AP</t>
  </si>
  <si>
    <t>San Carlos AP</t>
  </si>
  <si>
    <t>San Clemente Island NA</t>
  </si>
  <si>
    <t>San Diego-Gillespie Fi</t>
  </si>
  <si>
    <t>San Diego Intl AP-Lind</t>
  </si>
  <si>
    <t>San Diego-Montgomery F</t>
  </si>
  <si>
    <t>San Diego-North Island</t>
  </si>
  <si>
    <t>San Francisco Intl AP</t>
  </si>
  <si>
    <t>San Jose Intl AP</t>
  </si>
  <si>
    <t>San Jose-Reid-Hillview</t>
  </si>
  <si>
    <t>San Luis Obispo County</t>
  </si>
  <si>
    <t>San Nicholas Island NO</t>
  </si>
  <si>
    <t>Sandberg</t>
  </si>
  <si>
    <t>Santa Ana-Orange Count</t>
  </si>
  <si>
    <t>Santa Barbara Muni AP</t>
  </si>
  <si>
    <t>Santa Maria Public AP</t>
  </si>
  <si>
    <t>Santa Monica Muni AP</t>
  </si>
  <si>
    <t>Santa Rosa-Schultz-Son</t>
  </si>
  <si>
    <t>South Lake Tahoe-Lake</t>
  </si>
  <si>
    <t>Stockton Metro AP</t>
  </si>
  <si>
    <t>Torrance Muni AP</t>
  </si>
  <si>
    <t>Truckee Tahoe AP</t>
  </si>
  <si>
    <t>Twentynine Palms SELF</t>
  </si>
  <si>
    <t>Ukiah Muni AP</t>
  </si>
  <si>
    <t>Van Nuys AP</t>
  </si>
  <si>
    <t>Vandenberg AFB</t>
  </si>
  <si>
    <t>Visalia Muni AP</t>
  </si>
  <si>
    <t>Marysville-Yuba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</si>
</sst>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8960-F4EC-489D-B973-84EED691311A}">
  <dimension ref="A1:J8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23.7109375" bestFit="1" customWidth="1"/>
    <col min="4" max="4" width="7" bestFit="1" customWidth="1"/>
    <col min="5" max="5" width="8.14062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725958</v>
      </c>
      <c r="E2" t="s">
        <v>13</v>
      </c>
      <c r="F2">
        <v>41.5</v>
      </c>
      <c r="G2">
        <v>-120.517</v>
      </c>
      <c r="H2">
        <v>-8</v>
      </c>
      <c r="I2">
        <v>1341</v>
      </c>
      <c r="J2" t="str">
        <f>HYPERLINK("https://climate.onebuilding.org/WMO_Region_4_North_and_Central_America/California_Climate_Zones/California_CTZ_2010/USA_CA_Alturas.Muni.AP.725958_CTZ2010.zip")</f>
        <v>https://climate.onebuilding.org/WMO_Region_4_North_and_Central_America/California_Climate_Zones/California_CTZ_2010/USA_CA_Alturas.Muni.AP.725958_CTZ2010.zip</v>
      </c>
    </row>
    <row r="3" spans="1:10" x14ac:dyDescent="0.25">
      <c r="A3" t="s">
        <v>10</v>
      </c>
      <c r="B3" t="s">
        <v>11</v>
      </c>
      <c r="C3" t="s">
        <v>14</v>
      </c>
      <c r="D3">
        <v>725945</v>
      </c>
      <c r="E3" t="s">
        <v>13</v>
      </c>
      <c r="F3">
        <v>40.966999999999999</v>
      </c>
      <c r="G3">
        <v>-124.083</v>
      </c>
      <c r="H3">
        <v>-8</v>
      </c>
      <c r="I3">
        <v>62</v>
      </c>
      <c r="J3" t="str">
        <f>HYPERLINK("https://climate.onebuilding.org/WMO_Region_4_North_and_Central_America/California_Climate_Zones/California_CTZ_2010/USA_CA_Arcata.AP.725945_CTZ2010.zip")</f>
        <v>https://climate.onebuilding.org/WMO_Region_4_North_and_Central_America/California_Climate_Zones/California_CTZ_2010/USA_CA_Arcata.AP.725945_CTZ2010.zip</v>
      </c>
    </row>
    <row r="4" spans="1:10" x14ac:dyDescent="0.25">
      <c r="A4" t="s">
        <v>10</v>
      </c>
      <c r="B4" t="s">
        <v>11</v>
      </c>
      <c r="C4" t="s">
        <v>15</v>
      </c>
      <c r="D4">
        <v>723840</v>
      </c>
      <c r="E4" t="s">
        <v>13</v>
      </c>
      <c r="F4">
        <v>35.417000000000002</v>
      </c>
      <c r="G4">
        <v>-119.033</v>
      </c>
      <c r="H4">
        <v>-8</v>
      </c>
      <c r="I4">
        <v>149</v>
      </c>
      <c r="J4" t="str">
        <f>HYPERLINK("https://climate.onebuilding.org/WMO_Region_4_North_and_Central_America/California_Climate_Zones/California_CTZ_2010/USA_CA_Bakersfield-Meadows.Field.723840_CTZ2010.zip")</f>
        <v>https://climate.onebuilding.org/WMO_Region_4_North_and_Central_America/California_Climate_Zones/California_CTZ_2010/USA_CA_Bakersfield-Meadows.Field.723840_CTZ2010.zip</v>
      </c>
    </row>
    <row r="5" spans="1:10" x14ac:dyDescent="0.25">
      <c r="A5" t="s">
        <v>10</v>
      </c>
      <c r="B5" t="s">
        <v>11</v>
      </c>
      <c r="C5" t="s">
        <v>16</v>
      </c>
      <c r="D5">
        <v>724800</v>
      </c>
      <c r="E5" t="s">
        <v>13</v>
      </c>
      <c r="F5">
        <v>37.366999999999997</v>
      </c>
      <c r="G5">
        <v>-118.333</v>
      </c>
      <c r="H5">
        <v>-8</v>
      </c>
      <c r="I5">
        <v>1250</v>
      </c>
      <c r="J5" t="str">
        <f>HYPERLINK("https://climate.onebuilding.org/WMO_Region_4_North_and_Central_America/California_Climate_Zones/California_CTZ_2010/USA_CA_Bishop.AP.724800_CTZ2010.zip")</f>
        <v>https://climate.onebuilding.org/WMO_Region_4_North_and_Central_America/California_Climate_Zones/California_CTZ_2010/USA_CA_Bishop.AP.724800_CTZ2010.zip</v>
      </c>
    </row>
    <row r="6" spans="1:10" x14ac:dyDescent="0.25">
      <c r="A6" t="s">
        <v>10</v>
      </c>
      <c r="B6" t="s">
        <v>11</v>
      </c>
      <c r="C6" t="s">
        <v>17</v>
      </c>
      <c r="D6">
        <v>725845</v>
      </c>
      <c r="E6" t="s">
        <v>13</v>
      </c>
      <c r="F6">
        <v>39.283000000000001</v>
      </c>
      <c r="G6">
        <v>-120.717</v>
      </c>
      <c r="H6">
        <v>-8</v>
      </c>
      <c r="I6">
        <v>1609</v>
      </c>
      <c r="J6" t="str">
        <f>HYPERLINK("https://climate.onebuilding.org/WMO_Region_4_North_and_Central_America/California_Climate_Zones/California_CTZ_2010/USA_CA_Blue.Canyon-Nyack.AP.725845_CTZ2010.zip")</f>
        <v>https://climate.onebuilding.org/WMO_Region_4_North_and_Central_America/California_Climate_Zones/California_CTZ_2010/USA_CA_Blue.Canyon-Nyack.AP.725845_CTZ2010.zip</v>
      </c>
    </row>
    <row r="7" spans="1:10" x14ac:dyDescent="0.25">
      <c r="A7" t="s">
        <v>10</v>
      </c>
      <c r="B7" t="s">
        <v>11</v>
      </c>
      <c r="C7" t="s">
        <v>18</v>
      </c>
      <c r="D7">
        <v>747188</v>
      </c>
      <c r="E7" t="s">
        <v>13</v>
      </c>
      <c r="F7">
        <v>33.616999999999997</v>
      </c>
      <c r="G7">
        <v>-114.717</v>
      </c>
      <c r="H7">
        <v>-8</v>
      </c>
      <c r="I7">
        <v>119</v>
      </c>
      <c r="J7" t="str">
        <f>HYPERLINK("https://climate.onebuilding.org/WMO_Region_4_North_and_Central_America/California_Climate_Zones/California_CTZ_2010/USA_CA_Blythe-Riverside.County.AP.747188_CTZ2010.zip")</f>
        <v>https://climate.onebuilding.org/WMO_Region_4_North_and_Central_America/California_Climate_Zones/California_CTZ_2010/USA_CA_Blythe-Riverside.County.AP.747188_CTZ2010.zip</v>
      </c>
    </row>
    <row r="8" spans="1:10" x14ac:dyDescent="0.25">
      <c r="A8" t="s">
        <v>10</v>
      </c>
      <c r="B8" t="s">
        <v>11</v>
      </c>
      <c r="C8" t="s">
        <v>19</v>
      </c>
      <c r="D8">
        <v>722880</v>
      </c>
      <c r="E8" t="s">
        <v>13</v>
      </c>
      <c r="F8">
        <v>34.200000000000003</v>
      </c>
      <c r="G8">
        <v>-118.333</v>
      </c>
      <c r="H8">
        <v>-8</v>
      </c>
      <c r="I8">
        <v>226</v>
      </c>
      <c r="J8" t="str">
        <f>HYPERLINK("https://climate.onebuilding.org/WMO_Region_4_North_and_Central_America/California_Climate_Zones/California_CTZ_2010/USA_CA_Burbank-Glendale-Pasadena-Bob.Hope.AP.722880_CTZ2010.zip")</f>
        <v>https://climate.onebuilding.org/WMO_Region_4_North_and_Central_America/California_Climate_Zones/California_CTZ_2010/USA_CA_Burbank-Glendale-Pasadena-Bob.Hope.AP.722880_CTZ2010.zip</v>
      </c>
    </row>
    <row r="9" spans="1:10" x14ac:dyDescent="0.25">
      <c r="A9" t="s">
        <v>10</v>
      </c>
      <c r="B9" t="s">
        <v>11</v>
      </c>
      <c r="C9" t="s">
        <v>20</v>
      </c>
      <c r="D9">
        <v>723926</v>
      </c>
      <c r="E9" t="s">
        <v>13</v>
      </c>
      <c r="F9">
        <v>34.216999999999999</v>
      </c>
      <c r="G9">
        <v>-119.06699999999999</v>
      </c>
      <c r="H9">
        <v>-8</v>
      </c>
      <c r="I9">
        <v>23</v>
      </c>
      <c r="J9" t="str">
        <f>HYPERLINK("https://climate.onebuilding.org/WMO_Region_4_North_and_Central_America/California_Climate_Zones/California_CTZ_2010/USA_CA_Camarillo-Cunnamulla.AP.723926_CTZ2010.zip")</f>
        <v>https://climate.onebuilding.org/WMO_Region_4_North_and_Central_America/California_Climate_Zones/California_CTZ_2010/USA_CA_Camarillo-Cunnamulla.AP.723926_CTZ2010.zip</v>
      </c>
    </row>
    <row r="10" spans="1:10" x14ac:dyDescent="0.25">
      <c r="A10" t="s">
        <v>10</v>
      </c>
      <c r="B10" t="s">
        <v>11</v>
      </c>
      <c r="C10" t="s">
        <v>21</v>
      </c>
      <c r="D10">
        <v>722926</v>
      </c>
      <c r="E10" t="s">
        <v>13</v>
      </c>
      <c r="F10">
        <v>33.283000000000001</v>
      </c>
      <c r="G10">
        <v>-117.333</v>
      </c>
      <c r="H10">
        <v>-8</v>
      </c>
      <c r="I10">
        <v>23</v>
      </c>
      <c r="J10" t="str">
        <f>HYPERLINK("https://climate.onebuilding.org/WMO_Region_4_North_and_Central_America/California_Climate_Zones/California_CTZ_2010/USA_CA_Camp.Pendleton.MCAS.722926_CTZ2010.zip")</f>
        <v>https://climate.onebuilding.org/WMO_Region_4_North_and_Central_America/California_Climate_Zones/California_CTZ_2010/USA_CA_Camp.Pendleton.MCAS.722926_CTZ2010.zip</v>
      </c>
    </row>
    <row r="11" spans="1:10" x14ac:dyDescent="0.25">
      <c r="A11" t="s">
        <v>10</v>
      </c>
      <c r="B11" t="s">
        <v>11</v>
      </c>
      <c r="C11" t="s">
        <v>22</v>
      </c>
      <c r="D11">
        <v>722927</v>
      </c>
      <c r="E11" t="s">
        <v>13</v>
      </c>
      <c r="F11">
        <v>33.116999999999997</v>
      </c>
      <c r="G11">
        <v>-117.267</v>
      </c>
      <c r="H11">
        <v>-8</v>
      </c>
      <c r="I11">
        <v>100</v>
      </c>
      <c r="J11" t="str">
        <f>HYPERLINK("https://climate.onebuilding.org/WMO_Region_4_North_and_Central_America/California_Climate_Zones/California_CTZ_2010/USA_CA_Carlsbad-McClellan.Palomar.AP.722927_CTZ2010.zip")</f>
        <v>https://climate.onebuilding.org/WMO_Region_4_North_and_Central_America/California_Climate_Zones/California_CTZ_2010/USA_CA_Carlsbad-McClellan.Palomar.AP.722927_CTZ2010.zip</v>
      </c>
    </row>
    <row r="12" spans="1:10" x14ac:dyDescent="0.25">
      <c r="A12" t="s">
        <v>10</v>
      </c>
      <c r="B12" t="s">
        <v>11</v>
      </c>
      <c r="C12" t="s">
        <v>23</v>
      </c>
      <c r="D12">
        <v>746120</v>
      </c>
      <c r="E12" t="s">
        <v>13</v>
      </c>
      <c r="F12">
        <v>35.667000000000002</v>
      </c>
      <c r="G12">
        <v>-117.667</v>
      </c>
      <c r="H12">
        <v>-8</v>
      </c>
      <c r="I12">
        <v>677</v>
      </c>
      <c r="J12" t="str">
        <f>HYPERLINK("https://climate.onebuilding.org/WMO_Region_4_North_and_Central_America/California_Climate_Zones/California_CTZ_2010/USA_CA_China.Lake.NAWS.746120_CTZ2010.zip")</f>
        <v>https://climate.onebuilding.org/WMO_Region_4_North_and_Central_America/California_Climate_Zones/California_CTZ_2010/USA_CA_China.Lake.NAWS.746120_CTZ2010.zip</v>
      </c>
    </row>
    <row r="13" spans="1:10" x14ac:dyDescent="0.25">
      <c r="A13" t="s">
        <v>10</v>
      </c>
      <c r="B13" t="s">
        <v>11</v>
      </c>
      <c r="C13" t="s">
        <v>24</v>
      </c>
      <c r="D13">
        <v>722899</v>
      </c>
      <c r="E13" t="s">
        <v>13</v>
      </c>
      <c r="F13">
        <v>33.966999999999999</v>
      </c>
      <c r="G13">
        <v>-117.617</v>
      </c>
      <c r="H13">
        <v>-8</v>
      </c>
      <c r="I13">
        <v>198</v>
      </c>
      <c r="J13" t="str">
        <f>HYPERLINK("https://climate.onebuilding.org/WMO_Region_4_North_and_Central_America/California_Climate_Zones/California_CTZ_2010/USA_CA_Chino.AP.722899_CTZ2010.zip")</f>
        <v>https://climate.onebuilding.org/WMO_Region_4_North_and_Central_America/California_Climate_Zones/California_CTZ_2010/USA_CA_Chino.AP.722899_CTZ2010.zip</v>
      </c>
    </row>
    <row r="14" spans="1:10" x14ac:dyDescent="0.25">
      <c r="A14" t="s">
        <v>10</v>
      </c>
      <c r="B14" t="s">
        <v>11</v>
      </c>
      <c r="C14" t="s">
        <v>25</v>
      </c>
      <c r="D14">
        <v>724936</v>
      </c>
      <c r="E14" t="s">
        <v>13</v>
      </c>
      <c r="F14">
        <v>38</v>
      </c>
      <c r="G14">
        <v>-122.033</v>
      </c>
      <c r="H14">
        <v>-8</v>
      </c>
      <c r="I14">
        <v>7</v>
      </c>
      <c r="J14" t="str">
        <f>HYPERLINK("https://climate.onebuilding.org/WMO_Region_4_North_and_Central_America/California_Climate_Zones/California_CTZ_2010/USA_CA_Concord-Buchanan.Field.724936_CTZ2010.zip")</f>
        <v>https://climate.onebuilding.org/WMO_Region_4_North_and_Central_America/California_Climate_Zones/California_CTZ_2010/USA_CA_Concord-Buchanan.Field.724936_CTZ2010.zip</v>
      </c>
    </row>
    <row r="15" spans="1:10" x14ac:dyDescent="0.25">
      <c r="A15" t="s">
        <v>10</v>
      </c>
      <c r="B15" t="s">
        <v>11</v>
      </c>
      <c r="C15" t="s">
        <v>26</v>
      </c>
      <c r="D15">
        <v>725946</v>
      </c>
      <c r="E15" t="s">
        <v>13</v>
      </c>
      <c r="F15">
        <v>41.767000000000003</v>
      </c>
      <c r="G15">
        <v>-124.217</v>
      </c>
      <c r="H15">
        <v>-8</v>
      </c>
      <c r="I15">
        <v>17</v>
      </c>
      <c r="J15" t="str">
        <f>HYPERLINK("https://climate.onebuilding.org/WMO_Region_4_North_and_Central_America/California_Climate_Zones/California_CTZ_2010/USA_CA_Crescent.City-McNamara.Field.725946_CTZ2010.zip")</f>
        <v>https://climate.onebuilding.org/WMO_Region_4_North_and_Central_America/California_Climate_Zones/California_CTZ_2010/USA_CA_Crescent.City-McNamara.Field.725946_CTZ2010.zip</v>
      </c>
    </row>
    <row r="16" spans="1:10" x14ac:dyDescent="0.25">
      <c r="A16" t="s">
        <v>10</v>
      </c>
      <c r="B16" t="s">
        <v>11</v>
      </c>
      <c r="C16" t="s">
        <v>27</v>
      </c>
      <c r="D16">
        <v>723815</v>
      </c>
      <c r="E16" t="s">
        <v>13</v>
      </c>
      <c r="F16">
        <v>34.85</v>
      </c>
      <c r="G16">
        <v>-116.783</v>
      </c>
      <c r="H16">
        <v>-8</v>
      </c>
      <c r="I16">
        <v>586</v>
      </c>
      <c r="J16" t="str">
        <f>HYPERLINK("https://climate.onebuilding.org/WMO_Region_4_North_and_Central_America/California_Climate_Zones/California_CTZ_2010/USA_CA_Barstow-Daggett.AP.723815_CTZ2010.zip")</f>
        <v>https://climate.onebuilding.org/WMO_Region_4_North_and_Central_America/California_Climate_Zones/California_CTZ_2010/USA_CA_Barstow-Daggett.AP.723815_CTZ2010.zip</v>
      </c>
    </row>
    <row r="17" spans="1:10" x14ac:dyDescent="0.25">
      <c r="A17" t="s">
        <v>10</v>
      </c>
      <c r="B17" t="s">
        <v>11</v>
      </c>
      <c r="C17" t="s">
        <v>28</v>
      </c>
      <c r="D17">
        <v>723810</v>
      </c>
      <c r="E17" t="s">
        <v>13</v>
      </c>
      <c r="F17">
        <v>34.883000000000003</v>
      </c>
      <c r="G17">
        <v>-117.867</v>
      </c>
      <c r="H17">
        <v>-8</v>
      </c>
      <c r="I17">
        <v>706</v>
      </c>
      <c r="J17" t="str">
        <f>HYPERLINK("https://climate.onebuilding.org/WMO_Region_4_North_and_Central_America/California_Climate_Zones/California_CTZ_2010/USA_CA_Edwards.AFB.723810_CTZ2010.zip")</f>
        <v>https://climate.onebuilding.org/WMO_Region_4_North_and_Central_America/California_Climate_Zones/California_CTZ_2010/USA_CA_Edwards.AFB.723810_CTZ2010.zip</v>
      </c>
    </row>
    <row r="18" spans="1:10" x14ac:dyDescent="0.25">
      <c r="A18" t="s">
        <v>10</v>
      </c>
      <c r="B18" t="s">
        <v>11</v>
      </c>
      <c r="C18" t="s">
        <v>29</v>
      </c>
      <c r="D18">
        <v>722810</v>
      </c>
      <c r="E18" t="s">
        <v>13</v>
      </c>
      <c r="F18">
        <v>32.817</v>
      </c>
      <c r="G18">
        <v>-115.667</v>
      </c>
      <c r="H18">
        <v>-8</v>
      </c>
      <c r="I18">
        <v>-13</v>
      </c>
      <c r="J18" t="str">
        <f>HYPERLINK("https://climate.onebuilding.org/WMO_Region_4_North_and_Central_America/California_Climate_Zones/California_CTZ_2010/USA_CA_El.Centro.NAF.722810_CTZ2010.zip")</f>
        <v>https://climate.onebuilding.org/WMO_Region_4_North_and_Central_America/California_Climate_Zones/California_CTZ_2010/USA_CA_El.Centro.NAF.722810_CTZ2010.zip</v>
      </c>
    </row>
    <row r="19" spans="1:10" x14ac:dyDescent="0.25">
      <c r="A19" t="s">
        <v>10</v>
      </c>
      <c r="B19" t="s">
        <v>11</v>
      </c>
      <c r="C19" t="s">
        <v>30</v>
      </c>
      <c r="D19">
        <v>725940</v>
      </c>
      <c r="E19" t="s">
        <v>13</v>
      </c>
      <c r="F19">
        <v>40.783000000000001</v>
      </c>
      <c r="G19">
        <v>-124.167</v>
      </c>
      <c r="H19">
        <v>-8</v>
      </c>
      <c r="I19">
        <v>18</v>
      </c>
      <c r="J19" t="str">
        <f>HYPERLINK("https://climate.onebuilding.org/WMO_Region_4_North_and_Central_America/California_Climate_Zones/California_CTZ_2010/USA_CA_Eureka.Muni.AP.725940_CTZ2010.zip")</f>
        <v>https://climate.onebuilding.org/WMO_Region_4_North_and_Central_America/California_Climate_Zones/California_CTZ_2010/USA_CA_Eureka.Muni.AP.725940_CTZ2010.zip</v>
      </c>
    </row>
    <row r="20" spans="1:10" x14ac:dyDescent="0.25">
      <c r="A20" t="s">
        <v>10</v>
      </c>
      <c r="B20" t="s">
        <v>11</v>
      </c>
      <c r="C20" t="s">
        <v>31</v>
      </c>
      <c r="D20">
        <v>745160</v>
      </c>
      <c r="E20" t="s">
        <v>13</v>
      </c>
      <c r="F20">
        <v>38.267000000000003</v>
      </c>
      <c r="G20">
        <v>-121.917</v>
      </c>
      <c r="H20">
        <v>-8</v>
      </c>
      <c r="I20">
        <v>18</v>
      </c>
      <c r="J20" t="str">
        <f>HYPERLINK("https://climate.onebuilding.org/WMO_Region_4_North_and_Central_America/California_Climate_Zones/California_CTZ_2010/USA_CA_Fairfield-Travis.AFB.745160_CTZ2010.zip")</f>
        <v>https://climate.onebuilding.org/WMO_Region_4_North_and_Central_America/California_Climate_Zones/California_CTZ_2010/USA_CA_Fairfield-Travis.AFB.745160_CTZ2010.zip</v>
      </c>
    </row>
    <row r="21" spans="1:10" x14ac:dyDescent="0.25">
      <c r="A21" t="s">
        <v>10</v>
      </c>
      <c r="B21" t="s">
        <v>11</v>
      </c>
      <c r="C21" t="s">
        <v>32</v>
      </c>
      <c r="D21">
        <v>723890</v>
      </c>
      <c r="E21" t="s">
        <v>13</v>
      </c>
      <c r="F21">
        <v>36.767000000000003</v>
      </c>
      <c r="G21">
        <v>-119.717</v>
      </c>
      <c r="H21">
        <v>-8</v>
      </c>
      <c r="I21">
        <v>102</v>
      </c>
      <c r="J21" t="str">
        <f>HYPERLINK("https://climate.onebuilding.org/WMO_Region_4_North_and_Central_America/California_Climate_Zones/California_CTZ_2010/USA_CA_Fresno-Yosemite.Intl.AP.723890_CTZ2010.zip")</f>
        <v>https://climate.onebuilding.org/WMO_Region_4_North_and_Central_America/California_Climate_Zones/California_CTZ_2010/USA_CA_Fresno-Yosemite.Intl.AP.723890_CTZ2010.zip</v>
      </c>
    </row>
    <row r="22" spans="1:10" x14ac:dyDescent="0.25">
      <c r="A22" t="s">
        <v>10</v>
      </c>
      <c r="B22" t="s">
        <v>11</v>
      </c>
      <c r="C22" t="s">
        <v>33</v>
      </c>
      <c r="D22">
        <v>722976</v>
      </c>
      <c r="E22" t="s">
        <v>13</v>
      </c>
      <c r="F22">
        <v>33.866999999999997</v>
      </c>
      <c r="G22">
        <v>-117.967</v>
      </c>
      <c r="H22">
        <v>-8</v>
      </c>
      <c r="I22">
        <v>29</v>
      </c>
      <c r="J22" t="str">
        <f>HYPERLINK("https://climate.onebuilding.org/WMO_Region_4_North_and_Central_America/California_Climate_Zones/California_CTZ_2010/USA_CA_Fullerton.Muni.AP.722976_CTZ2010.zip")</f>
        <v>https://climate.onebuilding.org/WMO_Region_4_North_and_Central_America/California_Climate_Zones/California_CTZ_2010/USA_CA_Fullerton.Muni.AP.722976_CTZ2010.zip</v>
      </c>
    </row>
    <row r="23" spans="1:10" x14ac:dyDescent="0.25">
      <c r="A23" t="s">
        <v>10</v>
      </c>
      <c r="B23" t="s">
        <v>11</v>
      </c>
      <c r="C23" t="s">
        <v>34</v>
      </c>
      <c r="D23">
        <v>722956</v>
      </c>
      <c r="E23" t="s">
        <v>13</v>
      </c>
      <c r="F23">
        <v>33.917000000000002</v>
      </c>
      <c r="G23">
        <v>-118.31699999999999</v>
      </c>
      <c r="H23">
        <v>-8</v>
      </c>
      <c r="I23">
        <v>21</v>
      </c>
      <c r="J23" t="str">
        <f>HYPERLINK("https://climate.onebuilding.org/WMO_Region_4_North_and_Central_America/California_Climate_Zones/California_CTZ_2010/USA_CA_Hawthorne.Muni.AP.722956_CTZ2010.zip")</f>
        <v>https://climate.onebuilding.org/WMO_Region_4_North_and_Central_America/California_Climate_Zones/California_CTZ_2010/USA_CA_Hawthorne.Muni.AP.722956_CTZ2010.zip</v>
      </c>
    </row>
    <row r="24" spans="1:10" x14ac:dyDescent="0.25">
      <c r="A24" t="s">
        <v>10</v>
      </c>
      <c r="B24" t="s">
        <v>11</v>
      </c>
      <c r="C24" t="s">
        <v>35</v>
      </c>
      <c r="D24">
        <v>724935</v>
      </c>
      <c r="E24" t="s">
        <v>13</v>
      </c>
      <c r="F24">
        <v>37.667000000000002</v>
      </c>
      <c r="G24">
        <v>-122.117</v>
      </c>
      <c r="H24">
        <v>-8</v>
      </c>
      <c r="I24">
        <v>14</v>
      </c>
      <c r="J24" t="str">
        <f>HYPERLINK("https://climate.onebuilding.org/WMO_Region_4_North_and_Central_America/California_Climate_Zones/California_CTZ_2010/USA_CA_Hayward.Exec.AP.724935_CTZ2010.zip")</f>
        <v>https://climate.onebuilding.org/WMO_Region_4_North_and_Central_America/California_Climate_Zones/California_CTZ_2010/USA_CA_Hayward.Exec.AP.724935_CTZ2010.zip</v>
      </c>
    </row>
    <row r="25" spans="1:10" x14ac:dyDescent="0.25">
      <c r="A25" t="s">
        <v>10</v>
      </c>
      <c r="B25" t="s">
        <v>11</v>
      </c>
      <c r="C25" t="s">
        <v>36</v>
      </c>
      <c r="D25">
        <v>722909</v>
      </c>
      <c r="E25" t="s">
        <v>13</v>
      </c>
      <c r="F25">
        <v>32.567</v>
      </c>
      <c r="G25">
        <v>-117.117</v>
      </c>
      <c r="H25">
        <v>-8</v>
      </c>
      <c r="I25">
        <v>6</v>
      </c>
      <c r="J25" t="str">
        <f>HYPERLINK("https://climate.onebuilding.org/WMO_Region_4_North_and_Central_America/California_Climate_Zones/California_CTZ_2010/USA_CA_Imperial.Beach.NOLF.722909_CTZ2010.zip")</f>
        <v>https://climate.onebuilding.org/WMO_Region_4_North_and_Central_America/California_Climate_Zones/California_CTZ_2010/USA_CA_Imperial.Beach.NOLF.722909_CTZ2010.zip</v>
      </c>
    </row>
    <row r="26" spans="1:10" x14ac:dyDescent="0.25">
      <c r="A26" t="s">
        <v>10</v>
      </c>
      <c r="B26" t="s">
        <v>11</v>
      </c>
      <c r="C26" t="s">
        <v>37</v>
      </c>
      <c r="D26">
        <v>747185</v>
      </c>
      <c r="E26" t="s">
        <v>13</v>
      </c>
      <c r="F26">
        <v>32.817</v>
      </c>
      <c r="G26">
        <v>-115.56699999999999</v>
      </c>
      <c r="H26">
        <v>-8</v>
      </c>
      <c r="I26">
        <v>-17</v>
      </c>
      <c r="J26" t="str">
        <f>HYPERLINK("https://climate.onebuilding.org/WMO_Region_4_North_and_Central_America/California_Climate_Zones/California_CTZ_2010/USA_CA_Imperial.County.AP.747185_CTZ2010.zip")</f>
        <v>https://climate.onebuilding.org/WMO_Region_4_North_and_Central_America/California_Climate_Zones/California_CTZ_2010/USA_CA_Imperial.County.AP.747185_CTZ2010.zip</v>
      </c>
    </row>
    <row r="27" spans="1:10" x14ac:dyDescent="0.25">
      <c r="A27" t="s">
        <v>10</v>
      </c>
      <c r="B27" t="s">
        <v>11</v>
      </c>
      <c r="C27" t="s">
        <v>38</v>
      </c>
      <c r="D27">
        <v>723826</v>
      </c>
      <c r="E27" t="s">
        <v>13</v>
      </c>
      <c r="F27">
        <v>35.667000000000002</v>
      </c>
      <c r="G27">
        <v>-117.81699999999999</v>
      </c>
      <c r="H27">
        <v>-8</v>
      </c>
      <c r="I27">
        <v>749</v>
      </c>
      <c r="J27" t="str">
        <f>HYPERLINK("https://climate.onebuilding.org/WMO_Region_4_North_and_Central_America/California_Climate_Zones/California_CTZ_2010/USA_CA_Inyokern.AP.723826_CTZ2010.zip")</f>
        <v>https://climate.onebuilding.org/WMO_Region_4_North_and_Central_America/California_Climate_Zones/California_CTZ_2010/USA_CA_Inyokern.AP.723826_CTZ2010.zip</v>
      </c>
    </row>
    <row r="28" spans="1:10" x14ac:dyDescent="0.25">
      <c r="A28" t="s">
        <v>10</v>
      </c>
      <c r="B28" t="s">
        <v>11</v>
      </c>
      <c r="C28" t="s">
        <v>39</v>
      </c>
      <c r="D28">
        <v>723816</v>
      </c>
      <c r="E28" t="s">
        <v>13</v>
      </c>
      <c r="F28">
        <v>34.716999999999999</v>
      </c>
      <c r="G28">
        <v>-118.217</v>
      </c>
      <c r="H28">
        <v>-8</v>
      </c>
      <c r="I28">
        <v>713</v>
      </c>
      <c r="J28" t="str">
        <f>HYPERLINK("https://climate.onebuilding.org/WMO_Region_4_North_and_Central_America/California_Climate_Zones/California_CTZ_2010/USA_CA_Lancaster-Fox.Field.723816_CTZ2010.zip")</f>
        <v>https://climate.onebuilding.org/WMO_Region_4_North_and_Central_America/California_Climate_Zones/California_CTZ_2010/USA_CA_Lancaster-Fox.Field.723816_CTZ2010.zip</v>
      </c>
    </row>
    <row r="29" spans="1:10" x14ac:dyDescent="0.25">
      <c r="A29" t="s">
        <v>10</v>
      </c>
      <c r="B29" t="s">
        <v>11</v>
      </c>
      <c r="C29" t="s">
        <v>40</v>
      </c>
      <c r="D29">
        <v>747020</v>
      </c>
      <c r="E29" t="s">
        <v>13</v>
      </c>
      <c r="F29">
        <v>36.317</v>
      </c>
      <c r="G29">
        <v>-119.95</v>
      </c>
      <c r="H29">
        <v>-8</v>
      </c>
      <c r="I29">
        <v>73</v>
      </c>
      <c r="J29" t="str">
        <f>HYPERLINK("https://climate.onebuilding.org/WMO_Region_4_North_and_Central_America/California_Climate_Zones/California_CTZ_2010/USA_CA_Lemoore.NAS.747020_CTZ2010.zip")</f>
        <v>https://climate.onebuilding.org/WMO_Region_4_North_and_Central_America/California_Climate_Zones/California_CTZ_2010/USA_CA_Lemoore.NAS.747020_CTZ2010.zip</v>
      </c>
    </row>
    <row r="30" spans="1:10" x14ac:dyDescent="0.25">
      <c r="A30" t="s">
        <v>10</v>
      </c>
      <c r="B30" t="s">
        <v>11</v>
      </c>
      <c r="C30" t="s">
        <v>41</v>
      </c>
      <c r="D30">
        <v>724927</v>
      </c>
      <c r="E30" t="s">
        <v>13</v>
      </c>
      <c r="F30">
        <v>37.700000000000003</v>
      </c>
      <c r="G30">
        <v>-121.81699999999999</v>
      </c>
      <c r="H30">
        <v>-8</v>
      </c>
      <c r="I30">
        <v>121</v>
      </c>
      <c r="J30" t="str">
        <f>HYPERLINK("https://climate.onebuilding.org/WMO_Region_4_North_and_Central_America/California_Climate_Zones/California_CTZ_2010/USA_CA_Livermore.Muni.AP.724927_CTZ2010.zip")</f>
        <v>https://climate.onebuilding.org/WMO_Region_4_North_and_Central_America/California_Climate_Zones/California_CTZ_2010/USA_CA_Livermore.Muni.AP.724927_CTZ2010.zip</v>
      </c>
    </row>
    <row r="31" spans="1:10" x14ac:dyDescent="0.25">
      <c r="A31" t="s">
        <v>10</v>
      </c>
      <c r="B31" t="s">
        <v>11</v>
      </c>
      <c r="C31" t="s">
        <v>42</v>
      </c>
      <c r="D31">
        <v>722895</v>
      </c>
      <c r="E31" t="s">
        <v>13</v>
      </c>
      <c r="F31">
        <v>34.667000000000002</v>
      </c>
      <c r="G31">
        <v>-120.467</v>
      </c>
      <c r="H31">
        <v>-8</v>
      </c>
      <c r="I31">
        <v>27</v>
      </c>
      <c r="J31" t="str">
        <f>HYPERLINK("https://climate.onebuilding.org/WMO_Region_4_North_and_Central_America/California_Climate_Zones/California_CTZ_2010/USA_CA_Lompoc.AP.722895_CTZ2010.zip")</f>
        <v>https://climate.onebuilding.org/WMO_Region_4_North_and_Central_America/California_Climate_Zones/California_CTZ_2010/USA_CA_Lompoc.AP.722895_CTZ2010.zip</v>
      </c>
    </row>
    <row r="32" spans="1:10" x14ac:dyDescent="0.25">
      <c r="A32" t="s">
        <v>10</v>
      </c>
      <c r="B32" t="s">
        <v>11</v>
      </c>
      <c r="C32" t="s">
        <v>43</v>
      </c>
      <c r="D32">
        <v>722970</v>
      </c>
      <c r="E32" t="s">
        <v>13</v>
      </c>
      <c r="F32">
        <v>33.817</v>
      </c>
      <c r="G32">
        <v>-118.167</v>
      </c>
      <c r="H32">
        <v>-8</v>
      </c>
      <c r="I32">
        <v>8</v>
      </c>
      <c r="J32" t="str">
        <f>HYPERLINK("https://climate.onebuilding.org/WMO_Region_4_North_and_Central_America/California_Climate_Zones/California_CTZ_2010/USA_CA_Long.Beach.Muni.AP.722970_CTZ2010.zip")</f>
        <v>https://climate.onebuilding.org/WMO_Region_4_North_and_Central_America/California_Climate_Zones/California_CTZ_2010/USA_CA_Long.Beach.Muni.AP.722970_CTZ2010.zip</v>
      </c>
    </row>
    <row r="33" spans="1:10" x14ac:dyDescent="0.25">
      <c r="A33" t="s">
        <v>10</v>
      </c>
      <c r="B33" t="s">
        <v>11</v>
      </c>
      <c r="C33" t="s">
        <v>44</v>
      </c>
      <c r="D33">
        <v>722975</v>
      </c>
      <c r="E33" t="s">
        <v>13</v>
      </c>
      <c r="F33">
        <v>33.767000000000003</v>
      </c>
      <c r="G33">
        <v>-118.033</v>
      </c>
      <c r="H33">
        <v>-8</v>
      </c>
      <c r="I33">
        <v>11</v>
      </c>
      <c r="J33" t="str">
        <f>HYPERLINK("https://climate.onebuilding.org/WMO_Region_4_North_and_Central_America/California_Climate_Zones/California_CTZ_2010/USA_CA_Los.Alamitos.AAF.722975_CTZ2010.zip")</f>
        <v>https://climate.onebuilding.org/WMO_Region_4_North_and_Central_America/California_Climate_Zones/California_CTZ_2010/USA_CA_Los.Alamitos.AAF.722975_CTZ2010.zip</v>
      </c>
    </row>
    <row r="34" spans="1:10" x14ac:dyDescent="0.25">
      <c r="A34" t="s">
        <v>10</v>
      </c>
      <c r="B34" t="s">
        <v>11</v>
      </c>
      <c r="C34" t="s">
        <v>45</v>
      </c>
      <c r="D34">
        <v>722874</v>
      </c>
      <c r="E34" t="s">
        <v>13</v>
      </c>
      <c r="F34">
        <v>34.033000000000001</v>
      </c>
      <c r="G34">
        <v>-118.217</v>
      </c>
      <c r="H34">
        <v>-8</v>
      </c>
      <c r="I34">
        <v>82</v>
      </c>
      <c r="J34" t="str">
        <f>HYPERLINK("https://climate.onebuilding.org/WMO_Region_4_North_and_Central_America/California_Climate_Zones/California_CTZ_2010/USA_CA_Los.Angeles.Downtown.722874_CTZ2010.zip")</f>
        <v>https://climate.onebuilding.org/WMO_Region_4_North_and_Central_America/California_Climate_Zones/California_CTZ_2010/USA_CA_Los.Angeles.Downtown.722874_CTZ2010.zip</v>
      </c>
    </row>
    <row r="35" spans="1:10" x14ac:dyDescent="0.25">
      <c r="A35" t="s">
        <v>10</v>
      </c>
      <c r="B35" t="s">
        <v>11</v>
      </c>
      <c r="C35" t="s">
        <v>46</v>
      </c>
      <c r="D35">
        <v>722950</v>
      </c>
      <c r="E35" t="s">
        <v>13</v>
      </c>
      <c r="F35">
        <v>33.917000000000002</v>
      </c>
      <c r="G35">
        <v>-118.4</v>
      </c>
      <c r="H35">
        <v>-8</v>
      </c>
      <c r="I35">
        <v>31</v>
      </c>
      <c r="J35" t="str">
        <f>HYPERLINK("https://climate.onebuilding.org/WMO_Region_4_North_and_Central_America/California_Climate_Zones/California_CTZ_2010/USA_CA_Los.Angeles.Intl.AP.722950_CTZ2010.zip")</f>
        <v>https://climate.onebuilding.org/WMO_Region_4_North_and_Central_America/California_Climate_Zones/California_CTZ_2010/USA_CA_Los.Angeles.Intl.AP.722950_CTZ2010.zip</v>
      </c>
    </row>
    <row r="36" spans="1:10" x14ac:dyDescent="0.25">
      <c r="A36" t="s">
        <v>10</v>
      </c>
      <c r="B36" t="s">
        <v>11</v>
      </c>
      <c r="C36" t="s">
        <v>47</v>
      </c>
      <c r="D36">
        <v>724837</v>
      </c>
      <c r="E36" t="s">
        <v>13</v>
      </c>
      <c r="F36">
        <v>39.116999999999997</v>
      </c>
      <c r="G36">
        <v>-121.417</v>
      </c>
      <c r="H36">
        <v>-8</v>
      </c>
      <c r="I36">
        <v>38</v>
      </c>
      <c r="J36" t="str">
        <f>HYPERLINK("https://climate.onebuilding.org/WMO_Region_4_North_and_Central_America/California_Climate_Zones/California_CTZ_2010/USA_CA_Marysville-Beale.AFB.724837_CTZ2010.zip")</f>
        <v>https://climate.onebuilding.org/WMO_Region_4_North_and_Central_America/California_Climate_Zones/California_CTZ_2010/USA_CA_Marysville-Beale.AFB.724837_CTZ2010.zip</v>
      </c>
    </row>
    <row r="37" spans="1:10" x14ac:dyDescent="0.25">
      <c r="A37" t="s">
        <v>10</v>
      </c>
      <c r="B37" t="s">
        <v>11</v>
      </c>
      <c r="C37" t="s">
        <v>48</v>
      </c>
      <c r="D37">
        <v>724815</v>
      </c>
      <c r="E37" t="s">
        <v>13</v>
      </c>
      <c r="F37">
        <v>37.267000000000003</v>
      </c>
      <c r="G37">
        <v>-120.517</v>
      </c>
      <c r="H37">
        <v>-8</v>
      </c>
      <c r="I37">
        <v>47</v>
      </c>
      <c r="J37" t="str">
        <f>HYPERLINK("https://climate.onebuilding.org/WMO_Region_4_North_and_Central_America/California_Climate_Zones/California_CTZ_2010/USA_CA_Merced.Rgnl.AP.724815_CTZ2010.zip")</f>
        <v>https://climate.onebuilding.org/WMO_Region_4_North_and_Central_America/California_Climate_Zones/California_CTZ_2010/USA_CA_Merced.Rgnl.AP.724815_CTZ2010.zip</v>
      </c>
    </row>
    <row r="38" spans="1:10" x14ac:dyDescent="0.25">
      <c r="A38" t="s">
        <v>10</v>
      </c>
      <c r="B38" t="s">
        <v>11</v>
      </c>
      <c r="C38" t="s">
        <v>49</v>
      </c>
      <c r="D38">
        <v>724926</v>
      </c>
      <c r="E38" t="s">
        <v>13</v>
      </c>
      <c r="F38">
        <v>37.616999999999997</v>
      </c>
      <c r="G38">
        <v>-120.95</v>
      </c>
      <c r="H38">
        <v>-8</v>
      </c>
      <c r="I38">
        <v>30</v>
      </c>
      <c r="J38" t="str">
        <f>HYPERLINK("https://climate.onebuilding.org/WMO_Region_4_North_and_Central_America/California_Climate_Zones/California_CTZ_2010/USA_CA_Modesto.City-County.AP.724926_CTZ2010.zip")</f>
        <v>https://climate.onebuilding.org/WMO_Region_4_North_and_Central_America/California_Climate_Zones/California_CTZ_2010/USA_CA_Modesto.City-County.AP.724926_CTZ2010.zip</v>
      </c>
    </row>
    <row r="39" spans="1:10" x14ac:dyDescent="0.25">
      <c r="A39" t="s">
        <v>10</v>
      </c>
      <c r="B39" t="s">
        <v>11</v>
      </c>
      <c r="C39" t="s">
        <v>50</v>
      </c>
      <c r="D39">
        <v>722953</v>
      </c>
      <c r="E39" t="s">
        <v>13</v>
      </c>
      <c r="F39">
        <v>35.067</v>
      </c>
      <c r="G39">
        <v>-118.15</v>
      </c>
      <c r="H39">
        <v>-8</v>
      </c>
      <c r="I39">
        <v>849</v>
      </c>
      <c r="J39" t="str">
        <f>HYPERLINK("https://climate.onebuilding.org/WMO_Region_4_North_and_Central_America/California_Climate_Zones/California_CTZ_2010/USA_CA_Mojave.AP.722953_CTZ2010.zip")</f>
        <v>https://climate.onebuilding.org/WMO_Region_4_North_and_Central_America/California_Climate_Zones/California_CTZ_2010/USA_CA_Mojave.AP.722953_CTZ2010.zip</v>
      </c>
    </row>
    <row r="40" spans="1:10" x14ac:dyDescent="0.25">
      <c r="A40" t="s">
        <v>10</v>
      </c>
      <c r="B40" t="s">
        <v>11</v>
      </c>
      <c r="C40" t="s">
        <v>51</v>
      </c>
      <c r="D40">
        <v>725955</v>
      </c>
      <c r="E40" t="s">
        <v>13</v>
      </c>
      <c r="F40">
        <v>41.767000000000003</v>
      </c>
      <c r="G40">
        <v>-122.467</v>
      </c>
      <c r="H40">
        <v>-8</v>
      </c>
      <c r="I40">
        <v>803</v>
      </c>
      <c r="J40" t="str">
        <f>HYPERLINK("https://climate.onebuilding.org/WMO_Region_4_North_and_Central_America/California_Climate_Zones/California_CTZ_2010/USA_CA_Montague-Siskiyou.County.AP.725955_CTZ2010.zip")</f>
        <v>https://climate.onebuilding.org/WMO_Region_4_North_and_Central_America/California_Climate_Zones/California_CTZ_2010/USA_CA_Montague-Siskiyou.County.AP.725955_CTZ2010.zip</v>
      </c>
    </row>
    <row r="41" spans="1:10" x14ac:dyDescent="0.25">
      <c r="A41" t="s">
        <v>10</v>
      </c>
      <c r="B41" t="s">
        <v>11</v>
      </c>
      <c r="C41" t="s">
        <v>52</v>
      </c>
      <c r="D41">
        <v>724915</v>
      </c>
      <c r="E41" t="s">
        <v>13</v>
      </c>
      <c r="F41">
        <v>36.6</v>
      </c>
      <c r="G41">
        <v>-121.867</v>
      </c>
      <c r="H41">
        <v>-8</v>
      </c>
      <c r="I41">
        <v>50</v>
      </c>
      <c r="J41" t="str">
        <f>HYPERLINK("https://climate.onebuilding.org/WMO_Region_4_North_and_Central_America/California_Climate_Zones/California_CTZ_2010/USA_CA_Monterey.Rgnl.AP.724915_CTZ2010.zip")</f>
        <v>https://climate.onebuilding.org/WMO_Region_4_North_and_Central_America/California_Climate_Zones/California_CTZ_2010/USA_CA_Monterey.Rgnl.AP.724915_CTZ2010.zip</v>
      </c>
    </row>
    <row r="42" spans="1:10" x14ac:dyDescent="0.25">
      <c r="A42" t="s">
        <v>10</v>
      </c>
      <c r="B42" t="s">
        <v>11</v>
      </c>
      <c r="C42" t="s">
        <v>53</v>
      </c>
      <c r="D42">
        <v>725957</v>
      </c>
      <c r="E42" t="s">
        <v>13</v>
      </c>
      <c r="F42">
        <v>41.317</v>
      </c>
      <c r="G42">
        <v>-122.31699999999999</v>
      </c>
      <c r="H42">
        <v>-8</v>
      </c>
      <c r="I42">
        <v>1078</v>
      </c>
      <c r="J42" t="str">
        <f>HYPERLINK("https://climate.onebuilding.org/WMO_Region_4_North_and_Central_America/California_Climate_Zones/California_CTZ_2010/USA_CA_Mount.Shasta.725957_CTZ2010.zip")</f>
        <v>https://climate.onebuilding.org/WMO_Region_4_North_and_Central_America/California_Climate_Zones/California_CTZ_2010/USA_CA_Mount.Shasta.725957_CTZ2010.zip</v>
      </c>
    </row>
    <row r="43" spans="1:10" x14ac:dyDescent="0.25">
      <c r="A43" t="s">
        <v>10</v>
      </c>
      <c r="B43" t="s">
        <v>11</v>
      </c>
      <c r="C43" t="s">
        <v>54</v>
      </c>
      <c r="D43">
        <v>724955</v>
      </c>
      <c r="E43" t="s">
        <v>13</v>
      </c>
      <c r="F43">
        <v>38.216999999999999</v>
      </c>
      <c r="G43">
        <v>-122.267</v>
      </c>
      <c r="H43">
        <v>-8</v>
      </c>
      <c r="I43">
        <v>10</v>
      </c>
      <c r="J43" t="str">
        <f>HYPERLINK("https://climate.onebuilding.org/WMO_Region_4_North_and_Central_America/California_Climate_Zones/California_CTZ_2010/USA_CA_Napa.County.AP.724955_CTZ2010.zip")</f>
        <v>https://climate.onebuilding.org/WMO_Region_4_North_and_Central_America/California_Climate_Zones/California_CTZ_2010/USA_CA_Napa.County.AP.724955_CTZ2010.zip</v>
      </c>
    </row>
    <row r="44" spans="1:10" x14ac:dyDescent="0.25">
      <c r="A44" t="s">
        <v>10</v>
      </c>
      <c r="B44" t="s">
        <v>11</v>
      </c>
      <c r="C44" t="s">
        <v>55</v>
      </c>
      <c r="D44">
        <v>723805</v>
      </c>
      <c r="E44" t="s">
        <v>13</v>
      </c>
      <c r="F44">
        <v>34.767000000000003</v>
      </c>
      <c r="G44">
        <v>-114.617</v>
      </c>
      <c r="H44">
        <v>-8</v>
      </c>
      <c r="I44">
        <v>279</v>
      </c>
      <c r="J44" t="str">
        <f>HYPERLINK("https://climate.onebuilding.org/WMO_Region_4_North_and_Central_America/California_Climate_Zones/California_CTZ_2010/USA_CA_Needles.AP.723805_CTZ2010.zip")</f>
        <v>https://climate.onebuilding.org/WMO_Region_4_North_and_Central_America/California_Climate_Zones/California_CTZ_2010/USA_CA_Needles.AP.723805_CTZ2010.zip</v>
      </c>
    </row>
    <row r="45" spans="1:10" x14ac:dyDescent="0.25">
      <c r="A45" t="s">
        <v>10</v>
      </c>
      <c r="B45" t="s">
        <v>11</v>
      </c>
      <c r="C45" t="s">
        <v>56</v>
      </c>
      <c r="D45">
        <v>724930</v>
      </c>
      <c r="E45" t="s">
        <v>13</v>
      </c>
      <c r="F45">
        <v>37.716999999999999</v>
      </c>
      <c r="G45">
        <v>-122.217</v>
      </c>
      <c r="H45">
        <v>-8</v>
      </c>
      <c r="I45">
        <v>2</v>
      </c>
      <c r="J45" t="str">
        <f>HYPERLINK("https://climate.onebuilding.org/WMO_Region_4_North_and_Central_America/California_Climate_Zones/California_CTZ_2010/USA_CA_Oakland.Intl.AP.724930_CTZ2010.zip")</f>
        <v>https://climate.onebuilding.org/WMO_Region_4_North_and_Central_America/California_Climate_Zones/California_CTZ_2010/USA_CA_Oakland.Intl.AP.724930_CTZ2010.zip</v>
      </c>
    </row>
    <row r="46" spans="1:10" x14ac:dyDescent="0.25">
      <c r="A46" t="s">
        <v>10</v>
      </c>
      <c r="B46" t="s">
        <v>11</v>
      </c>
      <c r="C46" t="s">
        <v>57</v>
      </c>
      <c r="D46">
        <v>723927</v>
      </c>
      <c r="E46" t="s">
        <v>13</v>
      </c>
      <c r="F46">
        <v>34.200000000000003</v>
      </c>
      <c r="G46">
        <v>-119.2</v>
      </c>
      <c r="H46">
        <v>-8</v>
      </c>
      <c r="I46">
        <v>11</v>
      </c>
      <c r="J46" t="str">
        <f>HYPERLINK("https://climate.onebuilding.org/WMO_Region_4_North_and_Central_America/California_Climate_Zones/California_CTZ_2010/USA_CA_Oxnard.AP.723927_CTZ2010.zip")</f>
        <v>https://climate.onebuilding.org/WMO_Region_4_North_and_Central_America/California_Climate_Zones/California_CTZ_2010/USA_CA_Oxnard.AP.723927_CTZ2010.zip</v>
      </c>
    </row>
    <row r="47" spans="1:10" x14ac:dyDescent="0.25">
      <c r="A47" t="s">
        <v>10</v>
      </c>
      <c r="B47" t="s">
        <v>11</v>
      </c>
      <c r="C47" t="s">
        <v>58</v>
      </c>
      <c r="D47">
        <v>722868</v>
      </c>
      <c r="E47" t="s">
        <v>13</v>
      </c>
      <c r="F47">
        <v>33.817</v>
      </c>
      <c r="G47">
        <v>-116.5</v>
      </c>
      <c r="H47">
        <v>-8</v>
      </c>
      <c r="I47">
        <v>145</v>
      </c>
      <c r="J47" t="str">
        <f>HYPERLINK("https://climate.onebuilding.org/WMO_Region_4_North_and_Central_America/California_Climate_Zones/California_CTZ_2010/USA_CA_Palm.Springs.Intl.AP.722868_CTZ2010.zip")</f>
        <v>https://climate.onebuilding.org/WMO_Region_4_North_and_Central_America/California_Climate_Zones/California_CTZ_2010/USA_CA_Palm.Springs.Intl.AP.722868_CTZ2010.zip</v>
      </c>
    </row>
    <row r="48" spans="1:10" x14ac:dyDescent="0.25">
      <c r="A48" t="s">
        <v>10</v>
      </c>
      <c r="B48" t="s">
        <v>11</v>
      </c>
      <c r="C48" t="s">
        <v>59</v>
      </c>
      <c r="D48">
        <v>747187</v>
      </c>
      <c r="E48" t="s">
        <v>13</v>
      </c>
      <c r="F48">
        <v>33.616999999999997</v>
      </c>
      <c r="G48">
        <v>-116.167</v>
      </c>
      <c r="H48">
        <v>-8</v>
      </c>
      <c r="I48">
        <v>-34</v>
      </c>
      <c r="J48" t="str">
        <f>HYPERLINK("https://climate.onebuilding.org/WMO_Region_4_North_and_Central_America/California_Climate_Zones/California_CTZ_2010/USA_CA_Palm.Springs-Thermal.AP.747187_CTZ2010.zip")</f>
        <v>https://climate.onebuilding.org/WMO_Region_4_North_and_Central_America/California_Climate_Zones/California_CTZ_2010/USA_CA_Palm.Springs-Thermal.AP.747187_CTZ2010.zip</v>
      </c>
    </row>
    <row r="49" spans="1:10" x14ac:dyDescent="0.25">
      <c r="A49" t="s">
        <v>10</v>
      </c>
      <c r="B49" t="s">
        <v>11</v>
      </c>
      <c r="C49" t="s">
        <v>60</v>
      </c>
      <c r="D49">
        <v>723820</v>
      </c>
      <c r="E49" t="s">
        <v>13</v>
      </c>
      <c r="F49">
        <v>34.616999999999997</v>
      </c>
      <c r="G49">
        <v>-118.06699999999999</v>
      </c>
      <c r="H49">
        <v>-8</v>
      </c>
      <c r="I49">
        <v>769</v>
      </c>
      <c r="J49" t="str">
        <f>HYPERLINK("https://climate.onebuilding.org/WMO_Region_4_North_and_Central_America/California_Climate_Zones/California_CTZ_2010/USA_CA_Palmdale.AP.723820_CTZ2010.zip")</f>
        <v>https://climate.onebuilding.org/WMO_Region_4_North_and_Central_America/California_Climate_Zones/California_CTZ_2010/USA_CA_Palmdale.AP.723820_CTZ2010.zip</v>
      </c>
    </row>
    <row r="50" spans="1:10" x14ac:dyDescent="0.25">
      <c r="A50" t="s">
        <v>10</v>
      </c>
      <c r="B50" t="s">
        <v>11</v>
      </c>
      <c r="C50" t="s">
        <v>61</v>
      </c>
      <c r="D50">
        <v>724937</v>
      </c>
      <c r="E50" t="s">
        <v>13</v>
      </c>
      <c r="F50">
        <v>37.466999999999999</v>
      </c>
      <c r="G50">
        <v>-122.117</v>
      </c>
      <c r="H50">
        <v>-8</v>
      </c>
      <c r="I50">
        <v>2</v>
      </c>
      <c r="J50" t="str">
        <f>HYPERLINK("https://climate.onebuilding.org/WMO_Region_4_North_and_Central_America/California_Climate_Zones/California_CTZ_2010/USA_CA_Palo.Alto.AP.724937_CTZ2010.zip")</f>
        <v>https://climate.onebuilding.org/WMO_Region_4_North_and_Central_America/California_Climate_Zones/California_CTZ_2010/USA_CA_Palo.Alto.AP.724937_CTZ2010.zip</v>
      </c>
    </row>
    <row r="51" spans="1:10" x14ac:dyDescent="0.25">
      <c r="A51" t="s">
        <v>10</v>
      </c>
      <c r="B51" t="s">
        <v>11</v>
      </c>
      <c r="C51" t="s">
        <v>62</v>
      </c>
      <c r="D51">
        <v>723965</v>
      </c>
      <c r="E51" t="s">
        <v>13</v>
      </c>
      <c r="F51">
        <v>35.667000000000002</v>
      </c>
      <c r="G51">
        <v>-120.617</v>
      </c>
      <c r="H51">
        <v>-8</v>
      </c>
      <c r="I51">
        <v>244</v>
      </c>
      <c r="J51" t="str">
        <f>HYPERLINK("https://climate.onebuilding.org/WMO_Region_4_North_and_Central_America/California_Climate_Zones/California_CTZ_2010/USA_CA_Paso.Robles.Muni.AP.723965_CTZ2010.zip")</f>
        <v>https://climate.onebuilding.org/WMO_Region_4_North_and_Central_America/California_Climate_Zones/California_CTZ_2010/USA_CA_Paso.Robles.Muni.AP.723965_CTZ2010.zip</v>
      </c>
    </row>
    <row r="52" spans="1:10" x14ac:dyDescent="0.25">
      <c r="A52" t="s">
        <v>10</v>
      </c>
      <c r="B52" t="s">
        <v>11</v>
      </c>
      <c r="C52" t="s">
        <v>63</v>
      </c>
      <c r="D52">
        <v>723910</v>
      </c>
      <c r="E52" t="s">
        <v>13</v>
      </c>
      <c r="F52">
        <v>34.116999999999997</v>
      </c>
      <c r="G52">
        <v>-119.117</v>
      </c>
      <c r="H52">
        <v>-8</v>
      </c>
      <c r="I52">
        <v>3</v>
      </c>
      <c r="J52" t="str">
        <f>HYPERLINK("https://climate.onebuilding.org/WMO_Region_4_North_and_Central_America/California_Climate_Zones/California_CTZ_2010/USA_CA_Point.Mugu.NAS.723910_CTZ2010.zip")</f>
        <v>https://climate.onebuilding.org/WMO_Region_4_North_and_Central_America/California_Climate_Zones/California_CTZ_2010/USA_CA_Point.Mugu.NAS.723910_CTZ2010.zip</v>
      </c>
    </row>
    <row r="53" spans="1:10" x14ac:dyDescent="0.25">
      <c r="A53" t="s">
        <v>10</v>
      </c>
      <c r="B53" t="s">
        <v>11</v>
      </c>
      <c r="C53" t="s">
        <v>64</v>
      </c>
      <c r="D53">
        <v>723895</v>
      </c>
      <c r="E53" t="s">
        <v>13</v>
      </c>
      <c r="F53">
        <v>36.017000000000003</v>
      </c>
      <c r="G53">
        <v>-119.06699999999999</v>
      </c>
      <c r="H53">
        <v>-8</v>
      </c>
      <c r="I53">
        <v>135</v>
      </c>
      <c r="J53" t="str">
        <f>HYPERLINK("https://climate.onebuilding.org/WMO_Region_4_North_and_Central_America/California_Climate_Zones/California_CTZ_2010/USA_CA_Porterville.Muni.AP.723895_CTZ2010.zip")</f>
        <v>https://climate.onebuilding.org/WMO_Region_4_North_and_Central_America/California_Climate_Zones/California_CTZ_2010/USA_CA_Porterville.Muni.AP.723895_CTZ2010.zip</v>
      </c>
    </row>
    <row r="54" spans="1:10" x14ac:dyDescent="0.25">
      <c r="A54" t="s">
        <v>10</v>
      </c>
      <c r="B54" t="s">
        <v>11</v>
      </c>
      <c r="C54" t="s">
        <v>65</v>
      </c>
      <c r="D54">
        <v>725910</v>
      </c>
      <c r="E54" t="s">
        <v>13</v>
      </c>
      <c r="F54">
        <v>40.133000000000003</v>
      </c>
      <c r="G54">
        <v>-122.25</v>
      </c>
      <c r="H54">
        <v>-8</v>
      </c>
      <c r="I54">
        <v>106</v>
      </c>
      <c r="J54" t="str">
        <f>HYPERLINK("https://climate.onebuilding.org/WMO_Region_4_North_and_Central_America/California_Climate_Zones/California_CTZ_2010/USA_CA_Red.Bluff.Muni.AP.725910_CTZ2010.zip")</f>
        <v>https://climate.onebuilding.org/WMO_Region_4_North_and_Central_America/California_Climate_Zones/California_CTZ_2010/USA_CA_Red.Bluff.Muni.AP.725910_CTZ2010.zip</v>
      </c>
    </row>
    <row r="55" spans="1:10" x14ac:dyDescent="0.25">
      <c r="A55" t="s">
        <v>10</v>
      </c>
      <c r="B55" t="s">
        <v>11</v>
      </c>
      <c r="C55" t="s">
        <v>66</v>
      </c>
      <c r="D55">
        <v>725920</v>
      </c>
      <c r="E55" t="s">
        <v>13</v>
      </c>
      <c r="F55">
        <v>40.517000000000003</v>
      </c>
      <c r="G55">
        <v>-122.31699999999999</v>
      </c>
      <c r="H55">
        <v>-8</v>
      </c>
      <c r="I55">
        <v>153</v>
      </c>
      <c r="J55" t="str">
        <f>HYPERLINK("https://climate.onebuilding.org/WMO_Region_4_North_and_Central_America/California_Climate_Zones/California_CTZ_2010/USA_CA_Redding.Muni.AP.725920_CTZ2010.zip")</f>
        <v>https://climate.onebuilding.org/WMO_Region_4_North_and_Central_America/California_Climate_Zones/California_CTZ_2010/USA_CA_Redding.Muni.AP.725920_CTZ2010.zip</v>
      </c>
    </row>
    <row r="56" spans="1:10" x14ac:dyDescent="0.25">
      <c r="A56" t="s">
        <v>10</v>
      </c>
      <c r="B56" t="s">
        <v>11</v>
      </c>
      <c r="C56" t="s">
        <v>67</v>
      </c>
      <c r="D56">
        <v>722860</v>
      </c>
      <c r="E56" t="s">
        <v>13</v>
      </c>
      <c r="F56">
        <v>33.883000000000003</v>
      </c>
      <c r="G56">
        <v>-117.25</v>
      </c>
      <c r="H56">
        <v>-8</v>
      </c>
      <c r="I56">
        <v>462</v>
      </c>
      <c r="J56" t="str">
        <f>HYPERLINK("https://climate.onebuilding.org/WMO_Region_4_North_and_Central_America/California_Climate_Zones/California_CTZ_2010/USA_CA_Riverside-March.ARB.722860_CTZ2010.zip")</f>
        <v>https://climate.onebuilding.org/WMO_Region_4_North_and_Central_America/California_Climate_Zones/California_CTZ_2010/USA_CA_Riverside-March.ARB.722860_CTZ2010.zip</v>
      </c>
    </row>
    <row r="57" spans="1:10" x14ac:dyDescent="0.25">
      <c r="A57" t="s">
        <v>10</v>
      </c>
      <c r="B57" t="s">
        <v>11</v>
      </c>
      <c r="C57" t="s">
        <v>68</v>
      </c>
      <c r="D57">
        <v>722869</v>
      </c>
      <c r="E57" t="s">
        <v>13</v>
      </c>
      <c r="F57">
        <v>33.950000000000003</v>
      </c>
      <c r="G57">
        <v>-117.417</v>
      </c>
      <c r="H57">
        <v>-8</v>
      </c>
      <c r="I57">
        <v>256</v>
      </c>
      <c r="J57" t="str">
        <f>HYPERLINK("https://climate.onebuilding.org/WMO_Region_4_North_and_Central_America/California_Climate_Zones/California_CTZ_2010/USA_CA_Riverside.Muni.AP.722869_CTZ2010.zip")</f>
        <v>https://climate.onebuilding.org/WMO_Region_4_North_and_Central_America/California_Climate_Zones/California_CTZ_2010/USA_CA_Riverside.Muni.AP.722869_CTZ2010.zip</v>
      </c>
    </row>
    <row r="58" spans="1:10" x14ac:dyDescent="0.25">
      <c r="A58" t="s">
        <v>10</v>
      </c>
      <c r="B58" t="s">
        <v>11</v>
      </c>
      <c r="C58" t="s">
        <v>69</v>
      </c>
      <c r="D58">
        <v>724830</v>
      </c>
      <c r="E58" t="s">
        <v>13</v>
      </c>
      <c r="F58">
        <v>38.5</v>
      </c>
      <c r="G58">
        <v>-121.5</v>
      </c>
      <c r="H58">
        <v>-8</v>
      </c>
      <c r="I58">
        <v>5</v>
      </c>
      <c r="J58" t="str">
        <f>HYPERLINK("https://climate.onebuilding.org/WMO_Region_4_North_and_Central_America/California_Climate_Zones/California_CTZ_2010/USA_CA_Sacramento.Exec.AP.724830_CTZ2010.zip")</f>
        <v>https://climate.onebuilding.org/WMO_Region_4_North_and_Central_America/California_Climate_Zones/California_CTZ_2010/USA_CA_Sacramento.Exec.AP.724830_CTZ2010.zip</v>
      </c>
    </row>
    <row r="59" spans="1:10" x14ac:dyDescent="0.25">
      <c r="A59" t="s">
        <v>10</v>
      </c>
      <c r="B59" t="s">
        <v>11</v>
      </c>
      <c r="C59" t="s">
        <v>70</v>
      </c>
      <c r="D59">
        <v>724839</v>
      </c>
      <c r="E59" t="s">
        <v>13</v>
      </c>
      <c r="F59">
        <v>38.700000000000003</v>
      </c>
      <c r="G59">
        <v>-121.56699999999999</v>
      </c>
      <c r="H59">
        <v>-8</v>
      </c>
      <c r="I59">
        <v>7</v>
      </c>
      <c r="J59" t="str">
        <f>HYPERLINK("https://climate.onebuilding.org/WMO_Region_4_North_and_Central_America/California_Climate_Zones/California_CTZ_2010/USA_CA_Sacramento.Intl.AP.724839_CTZ2010.zip")</f>
        <v>https://climate.onebuilding.org/WMO_Region_4_North_and_Central_America/California_Climate_Zones/California_CTZ_2010/USA_CA_Sacramento.Intl.AP.724839_CTZ2010.zip</v>
      </c>
    </row>
    <row r="60" spans="1:10" x14ac:dyDescent="0.25">
      <c r="A60" t="s">
        <v>10</v>
      </c>
      <c r="B60" t="s">
        <v>11</v>
      </c>
      <c r="C60" t="s">
        <v>71</v>
      </c>
      <c r="D60">
        <v>724917</v>
      </c>
      <c r="E60" t="s">
        <v>13</v>
      </c>
      <c r="F60">
        <v>36.667000000000002</v>
      </c>
      <c r="G60">
        <v>-121.583</v>
      </c>
      <c r="H60">
        <v>-8</v>
      </c>
      <c r="I60">
        <v>21</v>
      </c>
      <c r="J60" t="str">
        <f>HYPERLINK("https://climate.onebuilding.org/WMO_Region_4_North_and_Central_America/California_Climate_Zones/California_CTZ_2010/USA_CA_Salinas.Muni.AP.724917_CTZ2010.zip")</f>
        <v>https://climate.onebuilding.org/WMO_Region_4_North_and_Central_America/California_Climate_Zones/California_CTZ_2010/USA_CA_Salinas.Muni.AP.724917_CTZ2010.zip</v>
      </c>
    </row>
    <row r="61" spans="1:10" x14ac:dyDescent="0.25">
      <c r="A61" t="s">
        <v>10</v>
      </c>
      <c r="B61" t="s">
        <v>11</v>
      </c>
      <c r="C61" t="s">
        <v>72</v>
      </c>
      <c r="D61">
        <v>724938</v>
      </c>
      <c r="E61" t="s">
        <v>13</v>
      </c>
      <c r="F61">
        <v>37.517000000000003</v>
      </c>
      <c r="G61">
        <v>-122.25</v>
      </c>
      <c r="H61">
        <v>-8</v>
      </c>
      <c r="I61">
        <v>1</v>
      </c>
      <c r="J61" t="str">
        <f>HYPERLINK("https://climate.onebuilding.org/WMO_Region_4_North_and_Central_America/California_Climate_Zones/California_CTZ_2010/USA_CA_San.Carlos.AP.724938_CTZ2010.zip")</f>
        <v>https://climate.onebuilding.org/WMO_Region_4_North_and_Central_America/California_Climate_Zones/California_CTZ_2010/USA_CA_San.Carlos.AP.724938_CTZ2010.zip</v>
      </c>
    </row>
    <row r="62" spans="1:10" x14ac:dyDescent="0.25">
      <c r="A62" t="s">
        <v>10</v>
      </c>
      <c r="B62" t="s">
        <v>11</v>
      </c>
      <c r="C62" t="s">
        <v>73</v>
      </c>
      <c r="D62">
        <v>722925</v>
      </c>
      <c r="E62" t="s">
        <v>13</v>
      </c>
      <c r="F62">
        <v>33.017000000000003</v>
      </c>
      <c r="G62">
        <v>-118.56699999999999</v>
      </c>
      <c r="H62">
        <v>-8</v>
      </c>
      <c r="I62">
        <v>52</v>
      </c>
      <c r="J62" t="str">
        <f>HYPERLINK("https://climate.onebuilding.org/WMO_Region_4_North_and_Central_America/California_Climate_Zones/California_CTZ_2010/USA_CA_San.Clemente.Island.NALF.722925_CTZ2010.zip")</f>
        <v>https://climate.onebuilding.org/WMO_Region_4_North_and_Central_America/California_Climate_Zones/California_CTZ_2010/USA_CA_San.Clemente.Island.NALF.722925_CTZ2010.zip</v>
      </c>
    </row>
    <row r="63" spans="1:10" x14ac:dyDescent="0.25">
      <c r="A63" t="s">
        <v>10</v>
      </c>
      <c r="B63" t="s">
        <v>11</v>
      </c>
      <c r="C63" t="s">
        <v>74</v>
      </c>
      <c r="D63">
        <v>722907</v>
      </c>
      <c r="E63" t="s">
        <v>13</v>
      </c>
      <c r="F63">
        <v>32.817</v>
      </c>
      <c r="G63">
        <v>-116.967</v>
      </c>
      <c r="H63">
        <v>-8</v>
      </c>
      <c r="I63">
        <v>117</v>
      </c>
      <c r="J63" t="str">
        <f>HYPERLINK("https://climate.onebuilding.org/WMO_Region_4_North_and_Central_America/California_Climate_Zones/California_CTZ_2010/USA_CA_San.Diego-Gillespie.Field.722907_CTZ2010.zip")</f>
        <v>https://climate.onebuilding.org/WMO_Region_4_North_and_Central_America/California_Climate_Zones/California_CTZ_2010/USA_CA_San.Diego-Gillespie.Field.722907_CTZ2010.zip</v>
      </c>
    </row>
    <row r="64" spans="1:10" x14ac:dyDescent="0.25">
      <c r="A64" t="s">
        <v>10</v>
      </c>
      <c r="B64" t="s">
        <v>11</v>
      </c>
      <c r="C64" t="s">
        <v>75</v>
      </c>
      <c r="D64">
        <v>722900</v>
      </c>
      <c r="E64" t="s">
        <v>13</v>
      </c>
      <c r="F64">
        <v>32.716999999999999</v>
      </c>
      <c r="G64">
        <v>-117.167</v>
      </c>
      <c r="H64">
        <v>-8</v>
      </c>
      <c r="I64">
        <v>4</v>
      </c>
      <c r="J64" t="str">
        <f>HYPERLINK("https://climate.onebuilding.org/WMO_Region_4_North_and_Central_America/California_Climate_Zones/California_CTZ_2010/USA_CA_San.Diego.Intl.AP-Lindbergh.Field.722900_CTZ2010.zip")</f>
        <v>https://climate.onebuilding.org/WMO_Region_4_North_and_Central_America/California_Climate_Zones/California_CTZ_2010/USA_CA_San.Diego.Intl.AP-Lindbergh.Field.722900_CTZ2010.zip</v>
      </c>
    </row>
    <row r="65" spans="1:10" x14ac:dyDescent="0.25">
      <c r="A65" t="s">
        <v>10</v>
      </c>
      <c r="B65" t="s">
        <v>11</v>
      </c>
      <c r="C65" t="s">
        <v>76</v>
      </c>
      <c r="D65">
        <v>722903</v>
      </c>
      <c r="E65" t="s">
        <v>13</v>
      </c>
      <c r="F65">
        <v>32.817</v>
      </c>
      <c r="G65">
        <v>-117.117</v>
      </c>
      <c r="H65">
        <v>-8</v>
      </c>
      <c r="I65">
        <v>129</v>
      </c>
      <c r="J65" t="str">
        <f>HYPERLINK("https://climate.onebuilding.org/WMO_Region_4_North_and_Central_America/California_Climate_Zones/California_CTZ_2010/USA_CA_San.Diego-Montgomery.Field.722903_CTZ2010.zip")</f>
        <v>https://climate.onebuilding.org/WMO_Region_4_North_and_Central_America/California_Climate_Zones/California_CTZ_2010/USA_CA_San.Diego-Montgomery.Field.722903_CTZ2010.zip</v>
      </c>
    </row>
    <row r="66" spans="1:10" x14ac:dyDescent="0.25">
      <c r="A66" t="s">
        <v>10</v>
      </c>
      <c r="B66" t="s">
        <v>11</v>
      </c>
      <c r="C66" t="s">
        <v>77</v>
      </c>
      <c r="D66">
        <v>722906</v>
      </c>
      <c r="E66" t="s">
        <v>13</v>
      </c>
      <c r="F66">
        <v>32.700000000000003</v>
      </c>
      <c r="G66">
        <v>-117.2</v>
      </c>
      <c r="H66">
        <v>-8</v>
      </c>
      <c r="I66">
        <v>15</v>
      </c>
      <c r="J66" t="str">
        <f>HYPERLINK("https://climate.onebuilding.org/WMO_Region_4_North_and_Central_America/California_Climate_Zones/California_CTZ_2010/USA_CA_San.Diego.North.Island.NAS.722906_CTZ2010.zip")</f>
        <v>https://climate.onebuilding.org/WMO_Region_4_North_and_Central_America/California_Climate_Zones/California_CTZ_2010/USA_CA_San.Diego.North.Island.NAS.722906_CTZ2010.zip</v>
      </c>
    </row>
    <row r="67" spans="1:10" x14ac:dyDescent="0.25">
      <c r="A67" t="s">
        <v>10</v>
      </c>
      <c r="B67" t="s">
        <v>11</v>
      </c>
      <c r="C67" t="s">
        <v>78</v>
      </c>
      <c r="D67">
        <v>724940</v>
      </c>
      <c r="E67" t="s">
        <v>13</v>
      </c>
      <c r="F67">
        <v>37.616999999999997</v>
      </c>
      <c r="G67">
        <v>-122.4</v>
      </c>
      <c r="H67">
        <v>-8</v>
      </c>
      <c r="I67">
        <v>2</v>
      </c>
      <c r="J67" t="str">
        <f>HYPERLINK("https://climate.onebuilding.org/WMO_Region_4_North_and_Central_America/California_Climate_Zones/California_CTZ_2010/USA_CA_San.Francisco.Intl.AP.724940_CTZ2010.zip")</f>
        <v>https://climate.onebuilding.org/WMO_Region_4_North_and_Central_America/California_Climate_Zones/California_CTZ_2010/USA_CA_San.Francisco.Intl.AP.724940_CTZ2010.zip</v>
      </c>
    </row>
    <row r="68" spans="1:10" x14ac:dyDescent="0.25">
      <c r="A68" t="s">
        <v>10</v>
      </c>
      <c r="B68" t="s">
        <v>11</v>
      </c>
      <c r="C68" t="s">
        <v>79</v>
      </c>
      <c r="D68">
        <v>724945</v>
      </c>
      <c r="E68" t="s">
        <v>13</v>
      </c>
      <c r="F68">
        <v>37.366999999999997</v>
      </c>
      <c r="G68">
        <v>-121.917</v>
      </c>
      <c r="H68">
        <v>-8</v>
      </c>
      <c r="I68">
        <v>16</v>
      </c>
      <c r="J68" t="str">
        <f>HYPERLINK("https://climate.onebuilding.org/WMO_Region_4_North_and_Central_America/California_Climate_Zones/California_CTZ_2010/USA_CA_San.Jose.Intl.AP.724945_CTZ2010.zip")</f>
        <v>https://climate.onebuilding.org/WMO_Region_4_North_and_Central_America/California_Climate_Zones/California_CTZ_2010/USA_CA_San.Jose.Intl.AP.724945_CTZ2010.zip</v>
      </c>
    </row>
    <row r="69" spans="1:10" x14ac:dyDescent="0.25">
      <c r="A69" t="s">
        <v>10</v>
      </c>
      <c r="B69" t="s">
        <v>11</v>
      </c>
      <c r="C69" t="s">
        <v>80</v>
      </c>
      <c r="D69">
        <v>724946</v>
      </c>
      <c r="E69" t="s">
        <v>13</v>
      </c>
      <c r="F69">
        <v>37.317</v>
      </c>
      <c r="G69">
        <v>-121.81699999999999</v>
      </c>
      <c r="H69">
        <v>-8</v>
      </c>
      <c r="I69">
        <v>41</v>
      </c>
      <c r="J69" t="str">
        <f>HYPERLINK("https://climate.onebuilding.org/WMO_Region_4_North_and_Central_America/California_Climate_Zones/California_CTZ_2010/USA_CA_San.Jose-Reid-Hillview.AP.724946_CTZ2010.zip")</f>
        <v>https://climate.onebuilding.org/WMO_Region_4_North_and_Central_America/California_Climate_Zones/California_CTZ_2010/USA_CA_San.Jose-Reid-Hillview.AP.724946_CTZ2010.zip</v>
      </c>
    </row>
    <row r="70" spans="1:10" x14ac:dyDescent="0.25">
      <c r="A70" t="s">
        <v>10</v>
      </c>
      <c r="B70" t="s">
        <v>11</v>
      </c>
      <c r="C70" t="s">
        <v>81</v>
      </c>
      <c r="D70">
        <v>722897</v>
      </c>
      <c r="E70" t="s">
        <v>13</v>
      </c>
      <c r="F70">
        <v>35.216999999999999</v>
      </c>
      <c r="G70">
        <v>-120.617</v>
      </c>
      <c r="H70">
        <v>-8</v>
      </c>
      <c r="I70">
        <v>66</v>
      </c>
      <c r="J70" t="str">
        <f>HYPERLINK("https://climate.onebuilding.org/WMO_Region_4_North_and_Central_America/California_Climate_Zones/California_CTZ_2010/USA_CA_San.Luis.Obispo.County.Rgnl.AP.722897_CTZ2010.zip")</f>
        <v>https://climate.onebuilding.org/WMO_Region_4_North_and_Central_America/California_Climate_Zones/California_CTZ_2010/USA_CA_San.Luis.Obispo.County.Rgnl.AP.722897_CTZ2010.zip</v>
      </c>
    </row>
    <row r="71" spans="1:10" x14ac:dyDescent="0.25">
      <c r="A71" t="s">
        <v>10</v>
      </c>
      <c r="B71" t="s">
        <v>11</v>
      </c>
      <c r="C71" t="s">
        <v>82</v>
      </c>
      <c r="D71">
        <v>722910</v>
      </c>
      <c r="E71" t="s">
        <v>13</v>
      </c>
      <c r="F71">
        <v>33.25</v>
      </c>
      <c r="G71">
        <v>-119.45</v>
      </c>
      <c r="H71">
        <v>-8</v>
      </c>
      <c r="I71">
        <v>173</v>
      </c>
      <c r="J71" t="str">
        <f>HYPERLINK("https://climate.onebuilding.org/WMO_Region_4_North_and_Central_America/California_Climate_Zones/California_CTZ_2010/USA_CA_San.Nicholas.Island.NOLF.722910_CTZ2010.zip")</f>
        <v>https://climate.onebuilding.org/WMO_Region_4_North_and_Central_America/California_Climate_Zones/California_CTZ_2010/USA_CA_San.Nicholas.Island.NOLF.722910_CTZ2010.zip</v>
      </c>
    </row>
    <row r="72" spans="1:10" x14ac:dyDescent="0.25">
      <c r="A72" t="s">
        <v>10</v>
      </c>
      <c r="B72" t="s">
        <v>11</v>
      </c>
      <c r="C72" t="s">
        <v>83</v>
      </c>
      <c r="D72">
        <v>723830</v>
      </c>
      <c r="E72" t="s">
        <v>13</v>
      </c>
      <c r="F72">
        <v>34.75</v>
      </c>
      <c r="G72">
        <v>-118.717</v>
      </c>
      <c r="H72">
        <v>-8</v>
      </c>
      <c r="I72">
        <v>1377</v>
      </c>
      <c r="J72" t="str">
        <f>HYPERLINK("https://climate.onebuilding.org/WMO_Region_4_North_and_Central_America/California_Climate_Zones/California_CTZ_2010/USA_CA_Sandberg.723830_CTZ2010.zip")</f>
        <v>https://climate.onebuilding.org/WMO_Region_4_North_and_Central_America/California_Climate_Zones/California_CTZ_2010/USA_CA_Sandberg.723830_CTZ2010.zip</v>
      </c>
    </row>
    <row r="73" spans="1:10" x14ac:dyDescent="0.25">
      <c r="A73" t="s">
        <v>10</v>
      </c>
      <c r="B73" t="s">
        <v>11</v>
      </c>
      <c r="C73" t="s">
        <v>84</v>
      </c>
      <c r="D73">
        <v>722977</v>
      </c>
      <c r="E73" t="s">
        <v>13</v>
      </c>
      <c r="F73">
        <v>33.667000000000002</v>
      </c>
      <c r="G73">
        <v>-117.867</v>
      </c>
      <c r="H73">
        <v>-8</v>
      </c>
      <c r="I73">
        <v>17</v>
      </c>
      <c r="J73" t="str">
        <f>HYPERLINK("https://climate.onebuilding.org/WMO_Region_4_North_and_Central_America/California_Climate_Zones/California_CTZ_2010/USA_CA_Santa.Ana-Orange.County-John.Wayne.Intl.AP.722977_CTZ2010.zip")</f>
        <v>https://climate.onebuilding.org/WMO_Region_4_North_and_Central_America/California_Climate_Zones/California_CTZ_2010/USA_CA_Santa.Ana-Orange.County-John.Wayne.Intl.AP.722977_CTZ2010.zip</v>
      </c>
    </row>
    <row r="74" spans="1:10" x14ac:dyDescent="0.25">
      <c r="A74" t="s">
        <v>10</v>
      </c>
      <c r="B74" t="s">
        <v>11</v>
      </c>
      <c r="C74" t="s">
        <v>85</v>
      </c>
      <c r="D74">
        <v>723925</v>
      </c>
      <c r="E74" t="s">
        <v>13</v>
      </c>
      <c r="F74">
        <v>34.417000000000002</v>
      </c>
      <c r="G74">
        <v>-119.833</v>
      </c>
      <c r="H74">
        <v>-8</v>
      </c>
      <c r="I74">
        <v>3</v>
      </c>
      <c r="J74" t="str">
        <f>HYPERLINK("https://climate.onebuilding.org/WMO_Region_4_North_and_Central_America/California_Climate_Zones/California_CTZ_2010/USA_CA_Santa.Barbara.Muni.AP.723925_CTZ2010.zip")</f>
        <v>https://climate.onebuilding.org/WMO_Region_4_North_and_Central_America/California_Climate_Zones/California_CTZ_2010/USA_CA_Santa.Barbara.Muni.AP.723925_CTZ2010.zip</v>
      </c>
    </row>
    <row r="75" spans="1:10" x14ac:dyDescent="0.25">
      <c r="A75" t="s">
        <v>10</v>
      </c>
      <c r="B75" t="s">
        <v>11</v>
      </c>
      <c r="C75" t="s">
        <v>86</v>
      </c>
      <c r="D75">
        <v>723940</v>
      </c>
      <c r="E75" t="s">
        <v>13</v>
      </c>
      <c r="F75">
        <v>34.917000000000002</v>
      </c>
      <c r="G75">
        <v>-120.467</v>
      </c>
      <c r="H75">
        <v>-8</v>
      </c>
      <c r="I75">
        <v>77</v>
      </c>
      <c r="J75" t="str">
        <f>HYPERLINK("https://climate.onebuilding.org/WMO_Region_4_North_and_Central_America/California_Climate_Zones/California_CTZ_2010/USA_CA_Santa.Maria.Public.AP.723940_CTZ2010.zip")</f>
        <v>https://climate.onebuilding.org/WMO_Region_4_North_and_Central_America/California_Climate_Zones/California_CTZ_2010/USA_CA_Santa.Maria.Public.AP.723940_CTZ2010.zip</v>
      </c>
    </row>
    <row r="76" spans="1:10" x14ac:dyDescent="0.25">
      <c r="A76" t="s">
        <v>10</v>
      </c>
      <c r="B76" t="s">
        <v>11</v>
      </c>
      <c r="C76" t="s">
        <v>87</v>
      </c>
      <c r="D76">
        <v>722885</v>
      </c>
      <c r="E76" t="s">
        <v>13</v>
      </c>
      <c r="F76">
        <v>34.017000000000003</v>
      </c>
      <c r="G76">
        <v>-118.45</v>
      </c>
      <c r="H76">
        <v>-8</v>
      </c>
      <c r="I76">
        <v>53</v>
      </c>
      <c r="J76" t="str">
        <f>HYPERLINK("https://climate.onebuilding.org/WMO_Region_4_North_and_Central_America/California_Climate_Zones/California_CTZ_2010/USA_CA_Santa.Monica.Muni.AP.722885_CTZ2010.zip")</f>
        <v>https://climate.onebuilding.org/WMO_Region_4_North_and_Central_America/California_Climate_Zones/California_CTZ_2010/USA_CA_Santa.Monica.Muni.AP.722885_CTZ2010.zip</v>
      </c>
    </row>
    <row r="77" spans="1:10" x14ac:dyDescent="0.25">
      <c r="A77" t="s">
        <v>10</v>
      </c>
      <c r="B77" t="s">
        <v>11</v>
      </c>
      <c r="C77" t="s">
        <v>88</v>
      </c>
      <c r="D77">
        <v>724957</v>
      </c>
      <c r="E77" t="s">
        <v>13</v>
      </c>
      <c r="F77">
        <v>38.517000000000003</v>
      </c>
      <c r="G77">
        <v>-122.81699999999999</v>
      </c>
      <c r="H77">
        <v>-8</v>
      </c>
      <c r="I77">
        <v>38</v>
      </c>
      <c r="J77" t="str">
        <f>HYPERLINK("https://climate.onebuilding.org/WMO_Region_4_North_and_Central_America/California_Climate_Zones/California_CTZ_2010/USA_CA_Santa.Rosa-Schultz-Sonoma.County.AP.724957_CTZ2010.zip")</f>
        <v>https://climate.onebuilding.org/WMO_Region_4_North_and_Central_America/California_Climate_Zones/California_CTZ_2010/USA_CA_Santa.Rosa-Schultz-Sonoma.County.AP.724957_CTZ2010.zip</v>
      </c>
    </row>
    <row r="78" spans="1:10" x14ac:dyDescent="0.25">
      <c r="A78" t="s">
        <v>10</v>
      </c>
      <c r="B78" t="s">
        <v>11</v>
      </c>
      <c r="C78" t="s">
        <v>89</v>
      </c>
      <c r="D78">
        <v>725847</v>
      </c>
      <c r="E78" t="s">
        <v>13</v>
      </c>
      <c r="F78">
        <v>38.883000000000003</v>
      </c>
      <c r="G78">
        <v>-120</v>
      </c>
      <c r="H78">
        <v>-8</v>
      </c>
      <c r="I78">
        <v>1909</v>
      </c>
      <c r="J78" t="str">
        <f>HYPERLINK("https://climate.onebuilding.org/WMO_Region_4_North_and_Central_America/California_Climate_Zones/California_CTZ_2010/USA_CA_South.Lake.Tahoe-Lake.Tahoe.AP.725847_CTZ2010.zip")</f>
        <v>https://climate.onebuilding.org/WMO_Region_4_North_and_Central_America/California_Climate_Zones/California_CTZ_2010/USA_CA_South.Lake.Tahoe-Lake.Tahoe.AP.725847_CTZ2010.zip</v>
      </c>
    </row>
    <row r="79" spans="1:10" x14ac:dyDescent="0.25">
      <c r="A79" t="s">
        <v>10</v>
      </c>
      <c r="B79" t="s">
        <v>11</v>
      </c>
      <c r="C79" t="s">
        <v>90</v>
      </c>
      <c r="D79">
        <v>724920</v>
      </c>
      <c r="E79" t="s">
        <v>13</v>
      </c>
      <c r="F79">
        <v>37.883000000000003</v>
      </c>
      <c r="G79">
        <v>-121.217</v>
      </c>
      <c r="H79">
        <v>-8</v>
      </c>
      <c r="I79">
        <v>7</v>
      </c>
      <c r="J79" t="str">
        <f>HYPERLINK("https://climate.onebuilding.org/WMO_Region_4_North_and_Central_America/California_Climate_Zones/California_CTZ_2010/USA_CA_Stockton.Metro.AP.724920_CTZ2010.zip")</f>
        <v>https://climate.onebuilding.org/WMO_Region_4_North_and_Central_America/California_Climate_Zones/California_CTZ_2010/USA_CA_Stockton.Metro.AP.724920_CTZ2010.zip</v>
      </c>
    </row>
    <row r="80" spans="1:10" x14ac:dyDescent="0.25">
      <c r="A80" t="s">
        <v>10</v>
      </c>
      <c r="B80" t="s">
        <v>11</v>
      </c>
      <c r="C80" t="s">
        <v>91</v>
      </c>
      <c r="D80">
        <v>722955</v>
      </c>
      <c r="E80" t="s">
        <v>13</v>
      </c>
      <c r="F80">
        <v>33.783000000000001</v>
      </c>
      <c r="G80">
        <v>-118.31699999999999</v>
      </c>
      <c r="H80">
        <v>-8</v>
      </c>
      <c r="I80">
        <v>27</v>
      </c>
      <c r="J80" t="str">
        <f>HYPERLINK("https://climate.onebuilding.org/WMO_Region_4_North_and_Central_America/California_Climate_Zones/California_CTZ_2010/USA_CA_Torrance.Muni.AP.722955_CTZ2010.zip")</f>
        <v>https://climate.onebuilding.org/WMO_Region_4_North_and_Central_America/California_Climate_Zones/California_CTZ_2010/USA_CA_Torrance.Muni.AP.722955_CTZ2010.zip</v>
      </c>
    </row>
    <row r="81" spans="1:10" x14ac:dyDescent="0.25">
      <c r="A81" t="s">
        <v>10</v>
      </c>
      <c r="B81" t="s">
        <v>11</v>
      </c>
      <c r="C81" t="s">
        <v>92</v>
      </c>
      <c r="D81">
        <v>725846</v>
      </c>
      <c r="E81" t="s">
        <v>13</v>
      </c>
      <c r="F81">
        <v>39.317</v>
      </c>
      <c r="G81">
        <v>-120.117</v>
      </c>
      <c r="H81">
        <v>-8</v>
      </c>
      <c r="I81">
        <v>1798</v>
      </c>
      <c r="J81" t="str">
        <f>HYPERLINK("https://climate.onebuilding.org/WMO_Region_4_North_and_Central_America/California_Climate_Zones/California_CTZ_2010/USA_CA_Truckee.Tahoe.AP.725846_CTZ2010.zip")</f>
        <v>https://climate.onebuilding.org/WMO_Region_4_North_and_Central_America/California_Climate_Zones/California_CTZ_2010/USA_CA_Truckee.Tahoe.AP.725846_CTZ2010.zip</v>
      </c>
    </row>
    <row r="82" spans="1:10" x14ac:dyDescent="0.25">
      <c r="A82" t="s">
        <v>10</v>
      </c>
      <c r="B82" t="s">
        <v>11</v>
      </c>
      <c r="C82" t="s">
        <v>93</v>
      </c>
      <c r="D82">
        <v>690150</v>
      </c>
      <c r="E82" t="s">
        <v>13</v>
      </c>
      <c r="F82">
        <v>34.283000000000001</v>
      </c>
      <c r="G82">
        <v>-116.167</v>
      </c>
      <c r="H82">
        <v>-8</v>
      </c>
      <c r="I82">
        <v>626</v>
      </c>
      <c r="J82" t="str">
        <f>HYPERLINK("https://climate.onebuilding.org/WMO_Region_4_North_and_Central_America/California_Climate_Zones/California_CTZ_2010/USA_CA_Twentynine.Palms.SELF.690150_CTZ2010.zip")</f>
        <v>https://climate.onebuilding.org/WMO_Region_4_North_and_Central_America/California_Climate_Zones/California_CTZ_2010/USA_CA_Twentynine.Palms.SELF.690150_CTZ2010.zip</v>
      </c>
    </row>
    <row r="83" spans="1:10" x14ac:dyDescent="0.25">
      <c r="A83" t="s">
        <v>10</v>
      </c>
      <c r="B83" t="s">
        <v>11</v>
      </c>
      <c r="C83" t="s">
        <v>94</v>
      </c>
      <c r="D83">
        <v>725905</v>
      </c>
      <c r="E83" t="s">
        <v>13</v>
      </c>
      <c r="F83">
        <v>39.116999999999997</v>
      </c>
      <c r="G83">
        <v>-123.2</v>
      </c>
      <c r="H83">
        <v>-8</v>
      </c>
      <c r="I83">
        <v>189</v>
      </c>
      <c r="J83" t="str">
        <f>HYPERLINK("https://climate.onebuilding.org/WMO_Region_4_North_and_Central_America/California_Climate_Zones/California_CTZ_2010/USA_CA_Ukiah.Muni.AP.725905_CTZ2010.zip")</f>
        <v>https://climate.onebuilding.org/WMO_Region_4_North_and_Central_America/California_Climate_Zones/California_CTZ_2010/USA_CA_Ukiah.Muni.AP.725905_CTZ2010.zip</v>
      </c>
    </row>
    <row r="84" spans="1:10" x14ac:dyDescent="0.25">
      <c r="A84" t="s">
        <v>10</v>
      </c>
      <c r="B84" t="s">
        <v>11</v>
      </c>
      <c r="C84" t="s">
        <v>95</v>
      </c>
      <c r="D84">
        <v>722886</v>
      </c>
      <c r="E84" t="s">
        <v>13</v>
      </c>
      <c r="F84">
        <v>34.216999999999999</v>
      </c>
      <c r="G84">
        <v>-118.467</v>
      </c>
      <c r="H84">
        <v>-8</v>
      </c>
      <c r="I84">
        <v>235</v>
      </c>
      <c r="J84" t="str">
        <f>HYPERLINK("https://climate.onebuilding.org/WMO_Region_4_North_and_Central_America/California_Climate_Zones/California_CTZ_2010/USA_CA_Van.Nuys.AP.722886_CTZ2010.zip")</f>
        <v>https://climate.onebuilding.org/WMO_Region_4_North_and_Central_America/California_Climate_Zones/California_CTZ_2010/USA_CA_Van.Nuys.AP.722886_CTZ2010.zip</v>
      </c>
    </row>
    <row r="85" spans="1:10" x14ac:dyDescent="0.25">
      <c r="A85" t="s">
        <v>10</v>
      </c>
      <c r="B85" t="s">
        <v>11</v>
      </c>
      <c r="C85" t="s">
        <v>96</v>
      </c>
      <c r="D85">
        <v>723930</v>
      </c>
      <c r="E85" t="s">
        <v>13</v>
      </c>
      <c r="F85">
        <v>34.75</v>
      </c>
      <c r="G85">
        <v>-120.56699999999999</v>
      </c>
      <c r="H85">
        <v>-8</v>
      </c>
      <c r="I85">
        <v>121</v>
      </c>
      <c r="J85" t="str">
        <f>HYPERLINK("https://climate.onebuilding.org/WMO_Region_4_North_and_Central_America/California_Climate_Zones/California_CTZ_2010/USA_CA_Vandenberg.AFB.723930_CTZ2010.zip")</f>
        <v>https://climate.onebuilding.org/WMO_Region_4_North_and_Central_America/California_Climate_Zones/California_CTZ_2010/USA_CA_Vandenberg.AFB.723930_CTZ2010.zip</v>
      </c>
    </row>
    <row r="86" spans="1:10" x14ac:dyDescent="0.25">
      <c r="A86" t="s">
        <v>10</v>
      </c>
      <c r="B86" t="s">
        <v>11</v>
      </c>
      <c r="C86" t="s">
        <v>97</v>
      </c>
      <c r="D86">
        <v>723896</v>
      </c>
      <c r="E86" t="s">
        <v>13</v>
      </c>
      <c r="F86">
        <v>36.317</v>
      </c>
      <c r="G86">
        <v>-119.4</v>
      </c>
      <c r="H86">
        <v>-8</v>
      </c>
      <c r="I86">
        <v>89</v>
      </c>
      <c r="J86" t="str">
        <f>HYPERLINK("https://climate.onebuilding.org/WMO_Region_4_North_and_Central_America/California_Climate_Zones/California_CTZ_2010/USA_CA_Visalia.Muni.AP.723896_CTZ2010.zip")</f>
        <v>https://climate.onebuilding.org/WMO_Region_4_North_and_Central_America/California_Climate_Zones/California_CTZ_2010/USA_CA_Visalia.Muni.AP.723896_CTZ2010.zip</v>
      </c>
    </row>
    <row r="87" spans="1:10" x14ac:dyDescent="0.25">
      <c r="A87" t="s">
        <v>10</v>
      </c>
      <c r="B87" t="s">
        <v>11</v>
      </c>
      <c r="C87" t="s">
        <v>98</v>
      </c>
      <c r="D87">
        <v>724838</v>
      </c>
      <c r="E87" t="s">
        <v>13</v>
      </c>
      <c r="F87">
        <v>39.1</v>
      </c>
      <c r="G87">
        <v>-121.56699999999999</v>
      </c>
      <c r="H87">
        <v>-8</v>
      </c>
      <c r="I87">
        <v>19</v>
      </c>
      <c r="J87" t="str">
        <f>HYPERLINK("https://climate.onebuilding.org/WMO_Region_4_North_and_Central_America/California_Climate_Zones/California_CTZ_2010/USA_CA_Marysville-Yuba.Coounty.AP.724838_CTZ2010.zip")</f>
        <v>https://climate.onebuilding.org/WMO_Region_4_North_and_Central_America/California_Climate_Zones/California_CTZ_2010/USA_CA_Marysville-Yuba.Coounty.AP.724838_CTZ2010.zip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CTZ2010_EPW_Processing_location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2024-08-21T21:16:23Z</dcterms:created>
  <dcterms:modified xsi:type="dcterms:W3CDTF">2024-08-21T21:16:23Z</dcterms:modified>
</cp:coreProperties>
</file>