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93874BEF-4CA8-498F-B73D-6A96C71139EC}" xr6:coauthVersionLast="47" xr6:coauthVersionMax="47" xr10:uidLastSave="{00000000-0000-0000-0000-000000000000}"/>
  <bookViews>
    <workbookView xWindow="5145" yWindow="3915" windowWidth="20160" windowHeight="13170" xr2:uid="{48635AE4-D5C4-4369-9B9B-CC722A939C9D}"/>
  </bookViews>
  <sheets>
    <sheet name="CWEC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</calcChain>
</file>

<file path=xl/sharedStrings.xml><?xml version="1.0" encoding="utf-8"?>
<sst xmlns="http://schemas.openxmlformats.org/spreadsheetml/2006/main" count="332" uniqueCount="107">
  <si>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</si>
  <si>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</si>
  <si>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</si>
  <si>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</si>
  <si>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</si>
  <si>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</si>
  <si>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</si>
  <si>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</si>
  <si>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</si>
  <si>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</si>
  <si>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CAN</t>
  </si>
  <si>
    <t>AB</t>
  </si>
  <si>
    <t>Calgary Intl AP</t>
  </si>
  <si>
    <t>CWEC</t>
  </si>
  <si>
    <t>Edmonton Intl AP</t>
  </si>
  <si>
    <t>Fort McMurray AP</t>
  </si>
  <si>
    <t>Grand Prairie AP</t>
  </si>
  <si>
    <t>Lethbridge AP</t>
  </si>
  <si>
    <t>Medicine Hat AP</t>
  </si>
  <si>
    <t>BC</t>
  </si>
  <si>
    <t>Abbotsford Intl AP</t>
  </si>
  <si>
    <t>Comox Valley AP</t>
  </si>
  <si>
    <t>Cranbrook AP</t>
  </si>
  <si>
    <t>Fort St John-North Peace Rgnl AP</t>
  </si>
  <si>
    <t>Kamloops AP</t>
  </si>
  <si>
    <t>Port Hardy AP</t>
  </si>
  <si>
    <t>Prince George AP</t>
  </si>
  <si>
    <t>Prince Rupert-Digby Island AP</t>
  </si>
  <si>
    <t>Sandspit AP</t>
  </si>
  <si>
    <t>Smithers Rgnl AP</t>
  </si>
  <si>
    <t>Summerland</t>
  </si>
  <si>
    <t>Vancouver Intl AP</t>
  </si>
  <si>
    <t>Victoria Intl AP</t>
  </si>
  <si>
    <t>MB</t>
  </si>
  <si>
    <t>Brandon Muni AP</t>
  </si>
  <si>
    <t>Churchill AP</t>
  </si>
  <si>
    <t>The Pas AP</t>
  </si>
  <si>
    <t>Winnipeg-Richardson Intl AP</t>
  </si>
  <si>
    <t>NB</t>
  </si>
  <si>
    <t>Fredericton Intl AP</t>
  </si>
  <si>
    <t>Miramichi AP</t>
  </si>
  <si>
    <t>Saint John AP</t>
  </si>
  <si>
    <t>NL</t>
  </si>
  <si>
    <t>Gander Intl AP</t>
  </si>
  <si>
    <t>Goose Bay AP</t>
  </si>
  <si>
    <t>Marys Harbour AP</t>
  </si>
  <si>
    <t>St Johns Intl AP</t>
  </si>
  <si>
    <t>Stephenville Intl AP</t>
  </si>
  <si>
    <t>NS</t>
  </si>
  <si>
    <t>Greenwood CFB</t>
  </si>
  <si>
    <t>Sable Island AP</t>
  </si>
  <si>
    <t>Shearwater-Halifax CFB</t>
  </si>
  <si>
    <t>Sydney-McCurdy AP</t>
  </si>
  <si>
    <t>Truro</t>
  </si>
  <si>
    <t>NT</t>
  </si>
  <si>
    <t>Inuvik-Zubko AP</t>
  </si>
  <si>
    <t>Yellowknife AP</t>
  </si>
  <si>
    <t>NU</t>
  </si>
  <si>
    <t>Resolute Bay AP</t>
  </si>
  <si>
    <t>ON</t>
  </si>
  <si>
    <t>Kingston AP</t>
  </si>
  <si>
    <t>London AP</t>
  </si>
  <si>
    <t>Mount Forest</t>
  </si>
  <si>
    <t>Muskoka AP</t>
  </si>
  <si>
    <t>North Bay AP</t>
  </si>
  <si>
    <t>Ottawa Intl AP</t>
  </si>
  <si>
    <t>Sault Ste Marie AP</t>
  </si>
  <si>
    <t>Simcoe AP</t>
  </si>
  <si>
    <t>Thunder Bay Intl AP</t>
  </si>
  <si>
    <t>Timmins-Power AP</t>
  </si>
  <si>
    <t>Toronto Pearson Intl AP</t>
  </si>
  <si>
    <t>Trenton CFB</t>
  </si>
  <si>
    <t>Windsor Intl AP</t>
  </si>
  <si>
    <t>PE</t>
  </si>
  <si>
    <t>Charlottetown AP</t>
  </si>
  <si>
    <t>QC</t>
  </si>
  <si>
    <t>Bagotville CFB</t>
  </si>
  <si>
    <t>Baie-Comeau AP</t>
  </si>
  <si>
    <t>Grindstone Island</t>
  </si>
  <si>
    <t>CAN13</t>
  </si>
  <si>
    <t>Kuujjuarapik AP</t>
  </si>
  <si>
    <t>Kuujuaq AP</t>
  </si>
  <si>
    <t>La Grande Rivière AP</t>
  </si>
  <si>
    <t>Lac Eon AP</t>
  </si>
  <si>
    <t>Mont-Joli AP</t>
  </si>
  <si>
    <t>Montreal-College Jean-de-Brebeuf</t>
  </si>
  <si>
    <t>Montreal-Mirabel Intl AP</t>
  </si>
  <si>
    <t>Montreal Saint Hubert Longueuil.AP</t>
  </si>
  <si>
    <t>Montreal-Trudeau Intl AP</t>
  </si>
  <si>
    <t>Nitchequon AP</t>
  </si>
  <si>
    <t>CAN270</t>
  </si>
  <si>
    <t>Quebec-Lesage Intl AP</t>
  </si>
  <si>
    <t>Rivière-du-Loup</t>
  </si>
  <si>
    <t>Roberval AP</t>
  </si>
  <si>
    <t>Sainte-Agathe-des-Monts</t>
  </si>
  <si>
    <t>Schefferville AP</t>
  </si>
  <si>
    <t>Sept-Îles AP</t>
  </si>
  <si>
    <t>Sherbrooke AP</t>
  </si>
  <si>
    <t>Val-dOr Rgnl AP</t>
  </si>
  <si>
    <t>SK</t>
  </si>
  <si>
    <t>Estevan AP</t>
  </si>
  <si>
    <t>North Battleford AP</t>
  </si>
  <si>
    <t>Regina Intl AP</t>
  </si>
  <si>
    <t>Saskatoon Intl AP</t>
  </si>
  <si>
    <t>Swift Current AP</t>
  </si>
  <si>
    <t>YT</t>
  </si>
  <si>
    <t>Whitehorse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</si>
</sst>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597C-C6F6-4C56-8DBA-996B3AE18962}">
  <dimension ref="A1:J8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32.5703125" bestFit="1" customWidth="1"/>
    <col min="4" max="4" width="7.7109375" bestFit="1" customWidth="1"/>
    <col min="5" max="5" width="7" bestFit="1" customWidth="1"/>
    <col min="7" max="7" width="10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718770</v>
      </c>
      <c r="E2" t="s">
        <v>13</v>
      </c>
      <c r="F2">
        <v>51.12</v>
      </c>
      <c r="G2">
        <v>-114.02</v>
      </c>
      <c r="H2">
        <v>-7</v>
      </c>
      <c r="I2">
        <v>1084</v>
      </c>
      <c r="J2" t="str">
        <f>HYPERLINK("https://climate.onebuilding.org/WMO_Region_4_North_and_Central_America/CAN_Canada/AB_Alberta/CAN_AB_Calgary.Intl.AP.718770_CWEC.zip")</f>
        <v>https://climate.onebuilding.org/WMO_Region_4_North_and_Central_America/CAN_Canada/AB_Alberta/CAN_AB_Calgary.Intl.AP.718770_CWEC.zip</v>
      </c>
    </row>
    <row r="3" spans="1:10" x14ac:dyDescent="0.25">
      <c r="A3" t="s">
        <v>10</v>
      </c>
      <c r="B3" t="s">
        <v>11</v>
      </c>
      <c r="C3" t="s">
        <v>14</v>
      </c>
      <c r="D3">
        <v>711230</v>
      </c>
      <c r="E3" t="s">
        <v>13</v>
      </c>
      <c r="F3">
        <v>53.32</v>
      </c>
      <c r="G3">
        <v>-113.58</v>
      </c>
      <c r="H3">
        <v>-7</v>
      </c>
      <c r="I3">
        <v>723</v>
      </c>
      <c r="J3" t="str">
        <f>HYPERLINK("https://climate.onebuilding.org/WMO_Region_4_North_and_Central_America/CAN_Canada/AB_Alberta/CAN_AB_Edmonton.Intl.AP.711230_CWEC.zip")</f>
        <v>https://climate.onebuilding.org/WMO_Region_4_North_and_Central_America/CAN_Canada/AB_Alberta/CAN_AB_Edmonton.Intl.AP.711230_CWEC.zip</v>
      </c>
    </row>
    <row r="4" spans="1:10" x14ac:dyDescent="0.25">
      <c r="A4" t="s">
        <v>10</v>
      </c>
      <c r="B4" t="s">
        <v>11</v>
      </c>
      <c r="C4" t="s">
        <v>15</v>
      </c>
      <c r="D4">
        <v>715850</v>
      </c>
      <c r="E4" t="s">
        <v>13</v>
      </c>
      <c r="F4">
        <v>56.65</v>
      </c>
      <c r="G4">
        <v>-111.21</v>
      </c>
      <c r="H4">
        <v>-7</v>
      </c>
      <c r="I4">
        <v>369</v>
      </c>
      <c r="J4" t="str">
        <f>HYPERLINK("https://climate.onebuilding.org/WMO_Region_4_North_and_Central_America/CAN_Canada/AB_Alberta/CAN_AB_Fort.McMurray.AP.715850_CWEC.zip")</f>
        <v>https://climate.onebuilding.org/WMO_Region_4_North_and_Central_America/CAN_Canada/AB_Alberta/CAN_AB_Fort.McMurray.AP.715850_CWEC.zip</v>
      </c>
    </row>
    <row r="5" spans="1:10" x14ac:dyDescent="0.25">
      <c r="A5" t="s">
        <v>10</v>
      </c>
      <c r="B5" t="s">
        <v>11</v>
      </c>
      <c r="C5" t="s">
        <v>16</v>
      </c>
      <c r="D5">
        <v>719400</v>
      </c>
      <c r="E5" t="s">
        <v>13</v>
      </c>
      <c r="F5">
        <v>55.18</v>
      </c>
      <c r="G5">
        <v>-118.88</v>
      </c>
      <c r="H5">
        <v>-7</v>
      </c>
      <c r="I5">
        <v>669</v>
      </c>
      <c r="J5" t="str">
        <f>HYPERLINK("https://climate.onebuilding.org/WMO_Region_4_North_and_Central_America/CAN_Canada/AB_Alberta/CAN_AB_Grande.Prairie.AP.719400_CWEC.zip")</f>
        <v>https://climate.onebuilding.org/WMO_Region_4_North_and_Central_America/CAN_Canada/AB_Alberta/CAN_AB_Grande.Prairie.AP.719400_CWEC.zip</v>
      </c>
    </row>
    <row r="6" spans="1:10" x14ac:dyDescent="0.25">
      <c r="A6" t="s">
        <v>10</v>
      </c>
      <c r="B6" t="s">
        <v>11</v>
      </c>
      <c r="C6" t="s">
        <v>17</v>
      </c>
      <c r="D6">
        <v>712430</v>
      </c>
      <c r="E6" t="s">
        <v>13</v>
      </c>
      <c r="F6">
        <v>49.63</v>
      </c>
      <c r="G6">
        <v>-112.8</v>
      </c>
      <c r="H6">
        <v>-7</v>
      </c>
      <c r="I6">
        <v>929</v>
      </c>
      <c r="J6" t="str">
        <f>HYPERLINK("https://climate.onebuilding.org/WMO_Region_4_North_and_Central_America/CAN_Canada/AB_Alberta/CAN_AB_Lethbridge.AP.712430_CWEC.zip")</f>
        <v>https://climate.onebuilding.org/WMO_Region_4_North_and_Central_America/CAN_Canada/AB_Alberta/CAN_AB_Lethbridge.AP.712430_CWEC.zip</v>
      </c>
    </row>
    <row r="7" spans="1:10" x14ac:dyDescent="0.25">
      <c r="A7" t="s">
        <v>10</v>
      </c>
      <c r="B7" t="s">
        <v>11</v>
      </c>
      <c r="C7" t="s">
        <v>18</v>
      </c>
      <c r="D7">
        <v>710260</v>
      </c>
      <c r="E7" t="s">
        <v>13</v>
      </c>
      <c r="F7">
        <v>50.03</v>
      </c>
      <c r="G7">
        <v>-110.72</v>
      </c>
      <c r="H7">
        <v>-7</v>
      </c>
      <c r="I7">
        <v>715</v>
      </c>
      <c r="J7" t="str">
        <f>HYPERLINK("https://climate.onebuilding.org/WMO_Region_4_North_and_Central_America/CAN_Canada/AB_Alberta/CAN_AB_Medicine.Hat.AP.710260_CWEC.zip")</f>
        <v>https://climate.onebuilding.org/WMO_Region_4_North_and_Central_America/CAN_Canada/AB_Alberta/CAN_AB_Medicine.Hat.AP.710260_CWEC.zip</v>
      </c>
    </row>
    <row r="8" spans="1:10" x14ac:dyDescent="0.25">
      <c r="A8" t="s">
        <v>10</v>
      </c>
      <c r="B8" t="s">
        <v>19</v>
      </c>
      <c r="C8" t="s">
        <v>20</v>
      </c>
      <c r="D8">
        <v>711080</v>
      </c>
      <c r="E8" t="s">
        <v>13</v>
      </c>
      <c r="F8">
        <v>49.03</v>
      </c>
      <c r="G8">
        <v>-122.37</v>
      </c>
      <c r="H8">
        <v>-8</v>
      </c>
      <c r="I8">
        <v>58</v>
      </c>
      <c r="J8" t="str">
        <f>HYPERLINK("https://climate.onebuilding.org/WMO_Region_4_North_and_Central_America/CAN_Canada/BC_British_Columbia/CAN_BC_Abbotsford.Intl.AP.711080_CWEC.zip")</f>
        <v>https://climate.onebuilding.org/WMO_Region_4_North_and_Central_America/CAN_Canada/BC_British_Columbia/CAN_BC_Abbotsford.Intl.AP.711080_CWEC.zip</v>
      </c>
    </row>
    <row r="9" spans="1:10" x14ac:dyDescent="0.25">
      <c r="A9" t="s">
        <v>10</v>
      </c>
      <c r="B9" t="s">
        <v>19</v>
      </c>
      <c r="C9" t="s">
        <v>21</v>
      </c>
      <c r="D9">
        <v>718930</v>
      </c>
      <c r="E9" t="s">
        <v>13</v>
      </c>
      <c r="F9">
        <v>49.72</v>
      </c>
      <c r="G9">
        <v>-124.9</v>
      </c>
      <c r="H9">
        <v>-8</v>
      </c>
      <c r="I9">
        <v>24</v>
      </c>
      <c r="J9" t="str">
        <f>HYPERLINK("https://climate.onebuilding.org/WMO_Region_4_North_and_Central_America/CAN_Canada/BC_British_Columbia/CAN_BC_Comox.Valley.AP.718930_CWEC.zip")</f>
        <v>https://climate.onebuilding.org/WMO_Region_4_North_and_Central_America/CAN_Canada/BC_British_Columbia/CAN_BC_Comox.Valley.AP.718930_CWEC.zip</v>
      </c>
    </row>
    <row r="10" spans="1:10" x14ac:dyDescent="0.25">
      <c r="A10" t="s">
        <v>10</v>
      </c>
      <c r="B10" t="s">
        <v>19</v>
      </c>
      <c r="C10" t="s">
        <v>22</v>
      </c>
      <c r="D10">
        <v>718800</v>
      </c>
      <c r="E10" t="s">
        <v>13</v>
      </c>
      <c r="F10">
        <v>49.61</v>
      </c>
      <c r="G10">
        <v>-115.78</v>
      </c>
      <c r="H10">
        <v>-7</v>
      </c>
      <c r="I10">
        <v>940</v>
      </c>
      <c r="J10" t="str">
        <f>HYPERLINK("https://climate.onebuilding.org/WMO_Region_4_North_and_Central_America/CAN_Canada/BC_British_Columbia/CAN_BC_Cranbrook.AP.718800_CWEC.zip")</f>
        <v>https://climate.onebuilding.org/WMO_Region_4_North_and_Central_America/CAN_Canada/BC_British_Columbia/CAN_BC_Cranbrook.AP.718800_CWEC.zip</v>
      </c>
    </row>
    <row r="11" spans="1:10" x14ac:dyDescent="0.25">
      <c r="A11" t="s">
        <v>10</v>
      </c>
      <c r="B11" t="s">
        <v>19</v>
      </c>
      <c r="C11" t="s">
        <v>23</v>
      </c>
      <c r="D11">
        <v>719430</v>
      </c>
      <c r="E11" t="s">
        <v>13</v>
      </c>
      <c r="F11">
        <v>56.23</v>
      </c>
      <c r="G11">
        <v>-120.73</v>
      </c>
      <c r="H11">
        <v>-8</v>
      </c>
      <c r="I11">
        <v>695</v>
      </c>
      <c r="J11" t="str">
        <f>HYPERLINK("https://climate.onebuilding.org/WMO_Region_4_North_and_Central_America/CAN_Canada/BC_British_Columbia/Fort.St.John-North.Peace.Rgnl.AP.719430_CWEC.zip")</f>
        <v>https://climate.onebuilding.org/WMO_Region_4_North_and_Central_America/CAN_Canada/BC_British_Columbia/Fort.St.John-North.Peace.Rgnl.AP.719430_CWEC.zip</v>
      </c>
    </row>
    <row r="12" spans="1:10" x14ac:dyDescent="0.25">
      <c r="A12" t="s">
        <v>10</v>
      </c>
      <c r="B12" t="s">
        <v>19</v>
      </c>
      <c r="C12" t="s">
        <v>24</v>
      </c>
      <c r="D12">
        <v>717410</v>
      </c>
      <c r="E12" t="s">
        <v>13</v>
      </c>
      <c r="F12">
        <v>50.7</v>
      </c>
      <c r="G12">
        <v>-120.44</v>
      </c>
      <c r="H12">
        <v>-8</v>
      </c>
      <c r="I12">
        <v>345</v>
      </c>
      <c r="J12" t="str">
        <f>HYPERLINK("https://climate.onebuilding.org/WMO_Region_4_North_and_Central_America/CAN_Canada/BC_British_Columbia/CAN_BC_Kamloops.AP.717410_CWEC.zip")</f>
        <v>https://climate.onebuilding.org/WMO_Region_4_North_and_Central_America/CAN_Canada/BC_British_Columbia/CAN_BC_Kamloops.AP.717410_CWEC.zip</v>
      </c>
    </row>
    <row r="13" spans="1:10" x14ac:dyDescent="0.25">
      <c r="A13" t="s">
        <v>10</v>
      </c>
      <c r="B13" t="s">
        <v>19</v>
      </c>
      <c r="C13" t="s">
        <v>25</v>
      </c>
      <c r="D13">
        <v>711090</v>
      </c>
      <c r="E13" t="s">
        <v>13</v>
      </c>
      <c r="F13">
        <v>50.68</v>
      </c>
      <c r="G13">
        <v>-127.37</v>
      </c>
      <c r="H13">
        <v>-8</v>
      </c>
      <c r="I13">
        <v>22</v>
      </c>
      <c r="J13" t="str">
        <f>HYPERLINK("https://climate.onebuilding.org/WMO_Region_4_North_and_Central_America/CAN_Canada/BC_British_Columbia/CAN_BC_Port.Hardy.AP.711090_CWEC.zip")</f>
        <v>https://climate.onebuilding.org/WMO_Region_4_North_and_Central_America/CAN_Canada/BC_British_Columbia/CAN_BC_Port.Hardy.AP.711090_CWEC.zip</v>
      </c>
    </row>
    <row r="14" spans="1:10" x14ac:dyDescent="0.25">
      <c r="A14" t="s">
        <v>10</v>
      </c>
      <c r="B14" t="s">
        <v>19</v>
      </c>
      <c r="C14" t="s">
        <v>26</v>
      </c>
      <c r="D14">
        <v>713020</v>
      </c>
      <c r="E14" t="s">
        <v>13</v>
      </c>
      <c r="F14">
        <v>53.88</v>
      </c>
      <c r="G14">
        <v>-122.68</v>
      </c>
      <c r="H14">
        <v>-8</v>
      </c>
      <c r="I14">
        <v>691</v>
      </c>
      <c r="J14" t="str">
        <f>HYPERLINK("https://climate.onebuilding.org/WMO_Region_4_North_and_Central_America/CAN_Canada/BC_British_Columbia/CAN_BC_Prince.George.AP.713020_CWEC.zip")</f>
        <v>https://climate.onebuilding.org/WMO_Region_4_North_and_Central_America/CAN_Canada/BC_British_Columbia/CAN_BC_Prince.George.AP.713020_CWEC.zip</v>
      </c>
    </row>
    <row r="15" spans="1:10" x14ac:dyDescent="0.25">
      <c r="A15" t="s">
        <v>10</v>
      </c>
      <c r="B15" t="s">
        <v>19</v>
      </c>
      <c r="C15" t="s">
        <v>27</v>
      </c>
      <c r="D15">
        <v>718980</v>
      </c>
      <c r="E15" t="s">
        <v>13</v>
      </c>
      <c r="F15">
        <v>54.29</v>
      </c>
      <c r="G15">
        <v>-130.44</v>
      </c>
      <c r="H15">
        <v>-8</v>
      </c>
      <c r="I15">
        <v>35</v>
      </c>
      <c r="J15" t="str">
        <f>HYPERLINK("https://climate.onebuilding.org/WMO_Region_4_North_and_Central_America/CAN_Canada/BC_British_Columbia/CAN_BC_Prince.Rupert-Digby.Island.AP.718980_CWEC.zip")</f>
        <v>https://climate.onebuilding.org/WMO_Region_4_North_and_Central_America/CAN_Canada/BC_British_Columbia/CAN_BC_Prince.Rupert-Digby.Island.AP.718980_CWEC.zip</v>
      </c>
    </row>
    <row r="16" spans="1:10" x14ac:dyDescent="0.25">
      <c r="A16" t="s">
        <v>10</v>
      </c>
      <c r="B16" t="s">
        <v>19</v>
      </c>
      <c r="C16" t="s">
        <v>28</v>
      </c>
      <c r="D16">
        <v>711010</v>
      </c>
      <c r="E16" t="s">
        <v>13</v>
      </c>
      <c r="F16">
        <v>53.25</v>
      </c>
      <c r="G16">
        <v>-131.82</v>
      </c>
      <c r="H16">
        <v>-8</v>
      </c>
      <c r="I16">
        <v>6</v>
      </c>
      <c r="J16" t="str">
        <f>HYPERLINK("https://climate.onebuilding.org/WMO_Region_4_North_and_Central_America/CAN_Canada/BC_British_Columbia/CAN_BC_Sandspit.AP.711010_CWEC.zip")</f>
        <v>https://climate.onebuilding.org/WMO_Region_4_North_and_Central_America/CAN_Canada/BC_British_Columbia/CAN_BC_Sandspit.AP.711010_CWEC.zip</v>
      </c>
    </row>
    <row r="17" spans="1:10" x14ac:dyDescent="0.25">
      <c r="A17" t="s">
        <v>10</v>
      </c>
      <c r="B17" t="s">
        <v>19</v>
      </c>
      <c r="C17" t="s">
        <v>29</v>
      </c>
      <c r="D17">
        <v>719500</v>
      </c>
      <c r="E17" t="s">
        <v>13</v>
      </c>
      <c r="F17">
        <v>54.82</v>
      </c>
      <c r="G17">
        <v>-127.18</v>
      </c>
      <c r="H17">
        <v>-8</v>
      </c>
      <c r="I17">
        <v>522</v>
      </c>
      <c r="J17" t="str">
        <f>HYPERLINK("https://climate.onebuilding.org/WMO_Region_4_North_and_Central_America/CAN_Canada/BC_British_Columbia/CAN_BC_Smithers.Regl.AP.719500_CWEC.zip")</f>
        <v>https://climate.onebuilding.org/WMO_Region_4_North_and_Central_America/CAN_Canada/BC_British_Columbia/CAN_BC_Smithers.Regl.AP.719500_CWEC.zip</v>
      </c>
    </row>
    <row r="18" spans="1:10" x14ac:dyDescent="0.25">
      <c r="A18" t="s">
        <v>10</v>
      </c>
      <c r="B18" t="s">
        <v>19</v>
      </c>
      <c r="C18" t="s">
        <v>30</v>
      </c>
      <c r="D18">
        <v>717680</v>
      </c>
      <c r="E18" t="s">
        <v>13</v>
      </c>
      <c r="F18">
        <v>49.57</v>
      </c>
      <c r="G18">
        <v>-119.65</v>
      </c>
      <c r="H18">
        <v>-8</v>
      </c>
      <c r="I18">
        <v>479</v>
      </c>
      <c r="J18" t="str">
        <f>HYPERLINK("https://climate.onebuilding.org/WMO_Region_4_North_and_Central_America/CAN_Canada/BC_British_Columbia/CAN_BC_Summerland.717680_CWEC.zip")</f>
        <v>https://climate.onebuilding.org/WMO_Region_4_North_and_Central_America/CAN_Canada/BC_British_Columbia/CAN_BC_Summerland.717680_CWEC.zip</v>
      </c>
    </row>
    <row r="19" spans="1:10" x14ac:dyDescent="0.25">
      <c r="A19" t="s">
        <v>10</v>
      </c>
      <c r="B19" t="s">
        <v>19</v>
      </c>
      <c r="C19" t="s">
        <v>31</v>
      </c>
      <c r="D19">
        <v>718920</v>
      </c>
      <c r="E19" t="s">
        <v>13</v>
      </c>
      <c r="F19">
        <v>49.18</v>
      </c>
      <c r="G19">
        <v>-123.17</v>
      </c>
      <c r="H19">
        <v>-8</v>
      </c>
      <c r="I19">
        <v>2</v>
      </c>
      <c r="J19" t="str">
        <f>HYPERLINK("https://climate.onebuilding.org/WMO_Region_4_North_and_Central_America/CAN_Canada/BC_British_Columbia/CAN_BC_Vancouver.Intl.AP.718920_CWEC.zip")</f>
        <v>https://climate.onebuilding.org/WMO_Region_4_North_and_Central_America/CAN_Canada/BC_British_Columbia/CAN_BC_Vancouver.Intl.AP.718920_CWEC.zip</v>
      </c>
    </row>
    <row r="20" spans="1:10" x14ac:dyDescent="0.25">
      <c r="A20" t="s">
        <v>10</v>
      </c>
      <c r="B20" t="s">
        <v>19</v>
      </c>
      <c r="C20" t="s">
        <v>32</v>
      </c>
      <c r="D20">
        <v>717990</v>
      </c>
      <c r="E20" t="s">
        <v>13</v>
      </c>
      <c r="F20">
        <v>48.65</v>
      </c>
      <c r="G20">
        <v>-123.43</v>
      </c>
      <c r="H20">
        <v>-8</v>
      </c>
      <c r="I20">
        <v>19</v>
      </c>
      <c r="J20" t="str">
        <f>HYPERLINK("https://climate.onebuilding.org/WMO_Region_4_North_and_Central_America/CAN_Canada/BC_British_Columbia/CAN_BC_Victoria.Intl.AP.717990_CWEC.zip")</f>
        <v>https://climate.onebuilding.org/WMO_Region_4_North_and_Central_America/CAN_Canada/BC_British_Columbia/CAN_BC_Victoria.Intl.AP.717990_CWEC.zip</v>
      </c>
    </row>
    <row r="21" spans="1:10" x14ac:dyDescent="0.25">
      <c r="A21" t="s">
        <v>10</v>
      </c>
      <c r="B21" t="s">
        <v>33</v>
      </c>
      <c r="C21" t="s">
        <v>34</v>
      </c>
      <c r="D21">
        <v>711400</v>
      </c>
      <c r="E21" t="s">
        <v>13</v>
      </c>
      <c r="F21">
        <v>49.92</v>
      </c>
      <c r="G21">
        <v>-99.95</v>
      </c>
      <c r="H21">
        <v>-6</v>
      </c>
      <c r="I21">
        <v>409</v>
      </c>
      <c r="J21" t="str">
        <f>HYPERLINK("https://climate.onebuilding.org/WMO_Region_4_North_and_Central_America/CAN_Canada/MB_Manitoba/CAN_MB_Brandon.Muni.AP.711400_CWEC.zip")</f>
        <v>https://climate.onebuilding.org/WMO_Region_4_North_and_Central_America/CAN_Canada/MB_Manitoba/CAN_MB_Brandon.Muni.AP.711400_CWEC.zip</v>
      </c>
    </row>
    <row r="22" spans="1:10" x14ac:dyDescent="0.25">
      <c r="A22" t="s">
        <v>10</v>
      </c>
      <c r="B22" t="s">
        <v>33</v>
      </c>
      <c r="C22" t="s">
        <v>35</v>
      </c>
      <c r="D22">
        <v>716180</v>
      </c>
      <c r="E22" t="s">
        <v>13</v>
      </c>
      <c r="F22">
        <v>58.74</v>
      </c>
      <c r="G22">
        <v>-94.07</v>
      </c>
      <c r="H22">
        <v>-6</v>
      </c>
      <c r="I22">
        <v>29</v>
      </c>
      <c r="J22" t="str">
        <f>HYPERLINK("https://climate.onebuilding.org/WMO_Region_4_North_and_Central_America/CAN_Canada/MB_Manitoba/CAN_MB_Churchill.AP.716180_CWEC.zip")</f>
        <v>https://climate.onebuilding.org/WMO_Region_4_North_and_Central_America/CAN_Canada/MB_Manitoba/CAN_MB_Churchill.AP.716180_CWEC.zip</v>
      </c>
    </row>
    <row r="23" spans="1:10" x14ac:dyDescent="0.25">
      <c r="A23" t="s">
        <v>10</v>
      </c>
      <c r="B23" t="s">
        <v>33</v>
      </c>
      <c r="C23" t="s">
        <v>36</v>
      </c>
      <c r="D23">
        <v>716950</v>
      </c>
      <c r="E23" t="s">
        <v>13</v>
      </c>
      <c r="F23">
        <v>53.97</v>
      </c>
      <c r="G23">
        <v>-101.1</v>
      </c>
      <c r="H23">
        <v>-6</v>
      </c>
      <c r="I23">
        <v>274</v>
      </c>
      <c r="J23" t="str">
        <f>HYPERLINK("https://climate.onebuilding.org/WMO_Region_4_North_and_Central_America/CAN_Canada/MB_Manitoba/CAN_MB_The.Pas.AP.716950_CWEC.zip")</f>
        <v>https://climate.onebuilding.org/WMO_Region_4_North_and_Central_America/CAN_Canada/MB_Manitoba/CAN_MB_The.Pas.AP.716950_CWEC.zip</v>
      </c>
    </row>
    <row r="24" spans="1:10" x14ac:dyDescent="0.25">
      <c r="A24" t="s">
        <v>10</v>
      </c>
      <c r="B24" t="s">
        <v>33</v>
      </c>
      <c r="C24" t="s">
        <v>37</v>
      </c>
      <c r="D24">
        <v>718520</v>
      </c>
      <c r="E24" t="s">
        <v>13</v>
      </c>
      <c r="F24">
        <v>49.9</v>
      </c>
      <c r="G24">
        <v>-97.23</v>
      </c>
      <c r="H24">
        <v>-6</v>
      </c>
      <c r="I24">
        <v>239</v>
      </c>
      <c r="J24" t="str">
        <f>HYPERLINK("https://climate.onebuilding.org/WMO_Region_4_North_and_Central_America/CAN_Canada/MB_Manitoba/CAN_MB_Winnipeg.Richardson.Intl.AP.718520_CWEC.zip")</f>
        <v>https://climate.onebuilding.org/WMO_Region_4_North_and_Central_America/CAN_Canada/MB_Manitoba/CAN_MB_Winnipeg.Richardson.Intl.AP.718520_CWEC.zip</v>
      </c>
    </row>
    <row r="25" spans="1:10" x14ac:dyDescent="0.25">
      <c r="A25" t="s">
        <v>10</v>
      </c>
      <c r="B25" t="s">
        <v>38</v>
      </c>
      <c r="C25" t="s">
        <v>39</v>
      </c>
      <c r="D25">
        <v>717000</v>
      </c>
      <c r="E25" t="s">
        <v>13</v>
      </c>
      <c r="F25">
        <v>45.87</v>
      </c>
      <c r="G25">
        <v>-66.53</v>
      </c>
      <c r="H25">
        <v>-4</v>
      </c>
      <c r="I25">
        <v>20</v>
      </c>
      <c r="J25" t="str">
        <f>HYPERLINK("https://climate.onebuilding.org/WMO_Region_4_North_and_Central_America/CAN_Canada/NB_New_Brunswick/CAN_NB_Fredericton.Intl.AP.717000_CWEC.zip")</f>
        <v>https://climate.onebuilding.org/WMO_Region_4_North_and_Central_America/CAN_Canada/NB_New_Brunswick/CAN_NB_Fredericton.Intl.AP.717000_CWEC.zip</v>
      </c>
    </row>
    <row r="26" spans="1:10" x14ac:dyDescent="0.25">
      <c r="A26" t="s">
        <v>10</v>
      </c>
      <c r="B26" t="s">
        <v>38</v>
      </c>
      <c r="C26" t="s">
        <v>40</v>
      </c>
      <c r="D26">
        <v>717440</v>
      </c>
      <c r="E26" t="s">
        <v>13</v>
      </c>
      <c r="F26">
        <v>47.01</v>
      </c>
      <c r="G26">
        <v>-65.459999999999994</v>
      </c>
      <c r="H26">
        <v>-4</v>
      </c>
      <c r="I26">
        <v>33</v>
      </c>
      <c r="J26" t="str">
        <f>HYPERLINK("https://climate.onebuilding.org/WMO_Region_4_North_and_Central_America/CAN_Canada/NB_New_Brunswick/CAN_NB_Miramichi.AP.717440_CWEC.zip")</f>
        <v>https://climate.onebuilding.org/WMO_Region_4_North_and_Central_America/CAN_Canada/NB_New_Brunswick/CAN_NB_Miramichi.AP.717440_CWEC.zip</v>
      </c>
    </row>
    <row r="27" spans="1:10" x14ac:dyDescent="0.25">
      <c r="A27" t="s">
        <v>10</v>
      </c>
      <c r="B27" t="s">
        <v>38</v>
      </c>
      <c r="C27" t="s">
        <v>41</v>
      </c>
      <c r="D27">
        <v>716090</v>
      </c>
      <c r="E27" t="s">
        <v>13</v>
      </c>
      <c r="F27">
        <v>45.32</v>
      </c>
      <c r="G27">
        <v>-65.88</v>
      </c>
      <c r="H27">
        <v>-4</v>
      </c>
      <c r="I27">
        <v>109</v>
      </c>
      <c r="J27" t="str">
        <f>HYPERLINK("https://climate.onebuilding.org/WMO_Region_4_North_and_Central_America/CAN_Canada/NB_New_Brunswick/CAN_NB_Saint.John.AP.716090_CWEC.zip")</f>
        <v>https://climate.onebuilding.org/WMO_Region_4_North_and_Central_America/CAN_Canada/NB_New_Brunswick/CAN_NB_Saint.John.AP.716090_CWEC.zip</v>
      </c>
    </row>
    <row r="28" spans="1:10" x14ac:dyDescent="0.25">
      <c r="A28" t="s">
        <v>10</v>
      </c>
      <c r="B28" t="s">
        <v>42</v>
      </c>
      <c r="C28" t="s">
        <v>43</v>
      </c>
      <c r="D28">
        <v>717420</v>
      </c>
      <c r="E28" t="s">
        <v>13</v>
      </c>
      <c r="F28">
        <v>48.95</v>
      </c>
      <c r="G28">
        <v>-54.57</v>
      </c>
      <c r="H28">
        <v>-3.5</v>
      </c>
      <c r="I28">
        <v>151</v>
      </c>
      <c r="J28" t="str">
        <f>HYPERLINK("https://climate.onebuilding.org/WMO_Region_4_North_and_Central_America/CAN_Canada/NL_Newfoundland_and_Labrador/CAN_NL_Gander.Intl.AP.717420_CWEC.zip")</f>
        <v>https://climate.onebuilding.org/WMO_Region_4_North_and_Central_America/CAN_Canada/NL_Newfoundland_and_Labrador/CAN_NL_Gander.Intl.AP.717420_CWEC.zip</v>
      </c>
    </row>
    <row r="29" spans="1:10" x14ac:dyDescent="0.25">
      <c r="A29" t="s">
        <v>10</v>
      </c>
      <c r="B29" t="s">
        <v>42</v>
      </c>
      <c r="C29" t="s">
        <v>44</v>
      </c>
      <c r="D29">
        <v>718160</v>
      </c>
      <c r="E29" t="s">
        <v>13</v>
      </c>
      <c r="F29">
        <v>53.32</v>
      </c>
      <c r="G29">
        <v>-60.37</v>
      </c>
      <c r="H29">
        <v>-3.5</v>
      </c>
      <c r="I29">
        <v>49</v>
      </c>
      <c r="J29" t="str">
        <f>HYPERLINK("https://climate.onebuilding.org/WMO_Region_4_North_and_Central_America/CAN_Canada/NL_Newfoundland_and_Labrador/CAN_NL_Goose.Bay.AP.718160_CWEC.zip")</f>
        <v>https://climate.onebuilding.org/WMO_Region_4_North_and_Central_America/CAN_Canada/NL_Newfoundland_and_Labrador/CAN_NL_Goose.Bay.AP.718160_CWEC.zip</v>
      </c>
    </row>
    <row r="30" spans="1:10" x14ac:dyDescent="0.25">
      <c r="A30" t="s">
        <v>10</v>
      </c>
      <c r="B30" t="s">
        <v>42</v>
      </c>
      <c r="C30" t="s">
        <v>45</v>
      </c>
      <c r="D30">
        <v>713390</v>
      </c>
      <c r="E30" t="s">
        <v>13</v>
      </c>
      <c r="F30">
        <v>52.3</v>
      </c>
      <c r="G30">
        <v>-55.83</v>
      </c>
      <c r="H30">
        <v>-4</v>
      </c>
      <c r="I30">
        <v>12</v>
      </c>
      <c r="J30" t="str">
        <f>HYPERLINK("https://climate.onebuilding.org/WMO_Region_4_North_and_Central_America/CAN_Canada/NL_Newfoundland_and_Labrador/CAN_NL_Marys.Harbour.AP.713390_CWEC.zip")</f>
        <v>https://climate.onebuilding.org/WMO_Region_4_North_and_Central_America/CAN_Canada/NL_Newfoundland_and_Labrador/CAN_NL_Marys.Harbour.AP.713390_CWEC.zip</v>
      </c>
    </row>
    <row r="31" spans="1:10" x14ac:dyDescent="0.25">
      <c r="A31" t="s">
        <v>10</v>
      </c>
      <c r="B31" t="s">
        <v>42</v>
      </c>
      <c r="C31" t="s">
        <v>46</v>
      </c>
      <c r="D31">
        <v>718010</v>
      </c>
      <c r="E31" t="s">
        <v>13</v>
      </c>
      <c r="F31">
        <v>47.62</v>
      </c>
      <c r="G31">
        <v>-52.73</v>
      </c>
      <c r="H31">
        <v>-3.5</v>
      </c>
      <c r="I31">
        <v>140</v>
      </c>
      <c r="J31" t="str">
        <f>HYPERLINK("https://climate.onebuilding.org/WMO_Region_4_North_and_Central_America/CAN_Canada/NL_Newfoundland_and_Labrador/CAN_NL_St.Johns.Intl.AP.718010_CWEC.zip")</f>
        <v>https://climate.onebuilding.org/WMO_Region_4_North_and_Central_America/CAN_Canada/NL_Newfoundland_and_Labrador/CAN_NL_St.Johns.Intl.AP.718010_CWEC.zip</v>
      </c>
    </row>
    <row r="32" spans="1:10" x14ac:dyDescent="0.25">
      <c r="A32" t="s">
        <v>10</v>
      </c>
      <c r="B32" t="s">
        <v>42</v>
      </c>
      <c r="C32" t="s">
        <v>47</v>
      </c>
      <c r="D32">
        <v>718150</v>
      </c>
      <c r="E32" t="s">
        <v>13</v>
      </c>
      <c r="F32">
        <v>48.53</v>
      </c>
      <c r="G32">
        <v>-58.55</v>
      </c>
      <c r="H32">
        <v>-3.5</v>
      </c>
      <c r="I32">
        <v>25</v>
      </c>
      <c r="J32" t="str">
        <f>HYPERLINK("https://climate.onebuilding.org/WMO_Region_4_North_and_Central_America/CAN_Canada/NL_Newfoundland_and_Labrador/CAN_NL_Stephenville.Intl.AP.718150_CWEC.zip")</f>
        <v>https://climate.onebuilding.org/WMO_Region_4_North_and_Central_America/CAN_Canada/NL_Newfoundland_and_Labrador/CAN_NL_Stephenville.Intl.AP.718150_CWEC.zip</v>
      </c>
    </row>
    <row r="33" spans="1:10" x14ac:dyDescent="0.25">
      <c r="A33" t="s">
        <v>10</v>
      </c>
      <c r="B33" t="s">
        <v>48</v>
      </c>
      <c r="C33" t="s">
        <v>49</v>
      </c>
      <c r="D33">
        <v>713970</v>
      </c>
      <c r="E33" t="s">
        <v>13</v>
      </c>
      <c r="F33">
        <v>44.98</v>
      </c>
      <c r="G33">
        <v>-64.92</v>
      </c>
      <c r="H33">
        <v>-4</v>
      </c>
      <c r="I33">
        <v>28</v>
      </c>
      <c r="J33" t="str">
        <f>HYPERLINK("https://climate.onebuilding.org/WMO_Region_4_North_and_Central_America/CAN_Canada/NS_Nova_Scotia/CAN_NS_Greenwood.CFB.713970_CWEC.zip")</f>
        <v>https://climate.onebuilding.org/WMO_Region_4_North_and_Central_America/CAN_Canada/NS_Nova_Scotia/CAN_NS_Greenwood.CFB.713970_CWEC.zip</v>
      </c>
    </row>
    <row r="34" spans="1:10" x14ac:dyDescent="0.25">
      <c r="A34" t="s">
        <v>10</v>
      </c>
      <c r="B34" t="s">
        <v>48</v>
      </c>
      <c r="C34" t="s">
        <v>50</v>
      </c>
      <c r="D34">
        <v>716000</v>
      </c>
      <c r="E34" t="s">
        <v>13</v>
      </c>
      <c r="F34">
        <v>43.93</v>
      </c>
      <c r="G34">
        <v>-60.02</v>
      </c>
      <c r="H34">
        <v>-4</v>
      </c>
      <c r="I34">
        <v>4</v>
      </c>
      <c r="J34" t="str">
        <f>HYPERLINK("https://climate.onebuilding.org/WMO_Region_4_North_and_Central_America/CAN_Canada/NS_Nova_Scotia/CAN_NS_Sable.Island.AP.716000_CWEC.zip")</f>
        <v>https://climate.onebuilding.org/WMO_Region_4_North_and_Central_America/CAN_Canada/NS_Nova_Scotia/CAN_NS_Sable.Island.AP.716000_CWEC.zip</v>
      </c>
    </row>
    <row r="35" spans="1:10" x14ac:dyDescent="0.25">
      <c r="A35" t="s">
        <v>10</v>
      </c>
      <c r="B35" t="s">
        <v>48</v>
      </c>
      <c r="C35" t="s">
        <v>51</v>
      </c>
      <c r="D35">
        <v>712640</v>
      </c>
      <c r="E35" t="s">
        <v>13</v>
      </c>
      <c r="F35">
        <v>44.63</v>
      </c>
      <c r="G35">
        <v>-63.51</v>
      </c>
      <c r="H35">
        <v>-4</v>
      </c>
      <c r="I35">
        <v>51</v>
      </c>
      <c r="J35" t="str">
        <f>HYPERLINK("https://climate.onebuilding.org/WMO_Region_4_North_and_Central_America/CAN_Canada/NS_Nova_Scotia/CAN_NS_Shearwater-Halifax.CFB.712640_CWEC.zip")</f>
        <v>https://climate.onebuilding.org/WMO_Region_4_North_and_Central_America/CAN_Canada/NS_Nova_Scotia/CAN_NS_Shearwater-Halifax.CFB.712640_CWEC.zip</v>
      </c>
    </row>
    <row r="36" spans="1:10" x14ac:dyDescent="0.25">
      <c r="A36" t="s">
        <v>10</v>
      </c>
      <c r="B36" t="s">
        <v>48</v>
      </c>
      <c r="C36" t="s">
        <v>52</v>
      </c>
      <c r="D36">
        <v>717070</v>
      </c>
      <c r="E36" t="s">
        <v>13</v>
      </c>
      <c r="F36">
        <v>46.17</v>
      </c>
      <c r="G36">
        <v>-60.05</v>
      </c>
      <c r="H36">
        <v>-4</v>
      </c>
      <c r="I36">
        <v>62</v>
      </c>
      <c r="J36" t="str">
        <f>HYPERLINK("https://climate.onebuilding.org/WMO_Region_4_North_and_Central_America/CAN_Canada/NS_Nova_Scotia/CAN_NS_Sydney-McCurdy.AP.717070_CWEC.zip")</f>
        <v>https://climate.onebuilding.org/WMO_Region_4_North_and_Central_America/CAN_Canada/NS_Nova_Scotia/CAN_NS_Sydney-McCurdy.AP.717070_CWEC.zip</v>
      </c>
    </row>
    <row r="37" spans="1:10" x14ac:dyDescent="0.25">
      <c r="A37" t="s">
        <v>10</v>
      </c>
      <c r="B37" t="s">
        <v>48</v>
      </c>
      <c r="C37" t="s">
        <v>53</v>
      </c>
      <c r="D37">
        <v>713980</v>
      </c>
      <c r="E37" t="s">
        <v>13</v>
      </c>
      <c r="F37">
        <v>45.37</v>
      </c>
      <c r="G37">
        <v>-63.27</v>
      </c>
      <c r="H37">
        <v>-4</v>
      </c>
      <c r="I37">
        <v>40</v>
      </c>
      <c r="J37" t="str">
        <f>HYPERLINK("https://climate.onebuilding.org/WMO_Region_4_North_and_Central_America/CAN_Canada/NS_Nova_Scotia/CAN_NS_Truro.713980_CWEC.zip")</f>
        <v>https://climate.onebuilding.org/WMO_Region_4_North_and_Central_America/CAN_Canada/NS_Nova_Scotia/CAN_NS_Truro.713980_CWEC.zip</v>
      </c>
    </row>
    <row r="38" spans="1:10" x14ac:dyDescent="0.25">
      <c r="A38" t="s">
        <v>10</v>
      </c>
      <c r="B38" t="s">
        <v>54</v>
      </c>
      <c r="C38" t="s">
        <v>55</v>
      </c>
      <c r="D38">
        <v>719570</v>
      </c>
      <c r="E38" t="s">
        <v>13</v>
      </c>
      <c r="F38">
        <v>68.3</v>
      </c>
      <c r="G38">
        <v>-133.47999999999999</v>
      </c>
      <c r="H38">
        <v>-7</v>
      </c>
      <c r="I38">
        <v>68</v>
      </c>
      <c r="J38" t="str">
        <f>HYPERLINK("https://climate.onebuilding.org/WMO_Region_4_North_and_Central_America/CAN_Canada/NT_Northwest_Territories/CAN_NT_Inuvik-Zubko.AP.719570_CWEC.zip")</f>
        <v>https://climate.onebuilding.org/WMO_Region_4_North_and_Central_America/CAN_Canada/NT_Northwest_Territories/CAN_NT_Inuvik-Zubko.AP.719570_CWEC.zip</v>
      </c>
    </row>
    <row r="39" spans="1:10" x14ac:dyDescent="0.25">
      <c r="A39" t="s">
        <v>10</v>
      </c>
      <c r="B39" t="s">
        <v>54</v>
      </c>
      <c r="C39" t="s">
        <v>56</v>
      </c>
      <c r="D39">
        <v>719360</v>
      </c>
      <c r="E39" t="s">
        <v>13</v>
      </c>
      <c r="F39">
        <v>62.47</v>
      </c>
      <c r="G39">
        <v>-114.45</v>
      </c>
      <c r="H39">
        <v>-7</v>
      </c>
      <c r="I39">
        <v>206</v>
      </c>
      <c r="J39" t="str">
        <f>HYPERLINK("https://climate.onebuilding.org/WMO_Region_4_North_and_Central_America/CAN_Canada/NT_Northwest_Territories/CAN_NT_Yellowknife.AP.719360_CWEC.zip")</f>
        <v>https://climate.onebuilding.org/WMO_Region_4_North_and_Central_America/CAN_Canada/NT_Northwest_Territories/CAN_NT_Yellowknife.AP.719360_CWEC.zip</v>
      </c>
    </row>
    <row r="40" spans="1:10" x14ac:dyDescent="0.25">
      <c r="A40" t="s">
        <v>10</v>
      </c>
      <c r="B40" t="s">
        <v>57</v>
      </c>
      <c r="C40" t="s">
        <v>58</v>
      </c>
      <c r="D40">
        <v>710180</v>
      </c>
      <c r="E40" t="s">
        <v>13</v>
      </c>
      <c r="F40">
        <v>74.72</v>
      </c>
      <c r="G40">
        <v>-94.98</v>
      </c>
      <c r="H40">
        <v>-6</v>
      </c>
      <c r="I40">
        <v>67</v>
      </c>
      <c r="J40" t="str">
        <f>HYPERLINK("https://climate.onebuilding.org/WMO_Region_4_North_and_Central_America/CAN_Canada/NU_Nunavut/CAN_NU_Resolute.Bay.AP.710180_CWEC.zip")</f>
        <v>https://climate.onebuilding.org/WMO_Region_4_North_and_Central_America/CAN_Canada/NU_Nunavut/CAN_NU_Resolute.Bay.AP.710180_CWEC.zip</v>
      </c>
    </row>
    <row r="41" spans="1:10" x14ac:dyDescent="0.25">
      <c r="A41" t="s">
        <v>10</v>
      </c>
      <c r="B41" t="s">
        <v>59</v>
      </c>
      <c r="C41" t="s">
        <v>60</v>
      </c>
      <c r="D41">
        <v>716200</v>
      </c>
      <c r="E41" t="s">
        <v>13</v>
      </c>
      <c r="F41">
        <v>44.22</v>
      </c>
      <c r="G41">
        <v>-76.599999999999994</v>
      </c>
      <c r="H41">
        <v>-5</v>
      </c>
      <c r="I41">
        <v>93</v>
      </c>
      <c r="J41" t="str">
        <f>HYPERLINK("https://climate.onebuilding.org/WMO_Region_4_North_and_Central_America/CAN_Canada/ON_Ontario/CAN_ON_Kingston.AP.716200_CWEC.zip")</f>
        <v>https://climate.onebuilding.org/WMO_Region_4_North_and_Central_America/CAN_Canada/ON_Ontario/CAN_ON_Kingston.AP.716200_CWEC.zip</v>
      </c>
    </row>
    <row r="42" spans="1:10" x14ac:dyDescent="0.25">
      <c r="A42" t="s">
        <v>10</v>
      </c>
      <c r="B42" t="s">
        <v>59</v>
      </c>
      <c r="C42" t="s">
        <v>61</v>
      </c>
      <c r="D42">
        <v>716220</v>
      </c>
      <c r="E42" t="s">
        <v>13</v>
      </c>
      <c r="F42">
        <v>43.03</v>
      </c>
      <c r="G42">
        <v>-81.5</v>
      </c>
      <c r="H42">
        <v>-5</v>
      </c>
      <c r="I42">
        <v>278</v>
      </c>
      <c r="J42" t="str">
        <f>HYPERLINK("https://climate.onebuilding.org/WMO_Region_4_North_and_Central_America/CAN_Canada/ON_Ontario/CAN_ON_London.Intl.AP.716220_CWEC.zip")</f>
        <v>https://climate.onebuilding.org/WMO_Region_4_North_and_Central_America/CAN_Canada/ON_Ontario/CAN_ON_London.Intl.AP.716220_CWEC.zip</v>
      </c>
    </row>
    <row r="43" spans="1:10" x14ac:dyDescent="0.25">
      <c r="A43" t="s">
        <v>10</v>
      </c>
      <c r="B43" t="s">
        <v>59</v>
      </c>
      <c r="C43" t="s">
        <v>62</v>
      </c>
      <c r="D43">
        <v>716310</v>
      </c>
      <c r="E43" t="s">
        <v>13</v>
      </c>
      <c r="F43">
        <v>43.98</v>
      </c>
      <c r="G43">
        <v>-80.75</v>
      </c>
      <c r="H43">
        <v>-5</v>
      </c>
      <c r="I43">
        <v>415</v>
      </c>
      <c r="J43" t="str">
        <f>HYPERLINK("https://climate.onebuilding.org/WMO_Region_4_North_and_Central_America/ON_Ontarior/CAN_Canada/CAN_ON_Mount.Forest.716310_CWEC.zip")</f>
        <v>https://climate.onebuilding.org/WMO_Region_4_North_and_Central_America/ON_Ontarior/CAN_Canada/CAN_ON_Mount.Forest.716310_CWEC.zip</v>
      </c>
    </row>
    <row r="44" spans="1:10" x14ac:dyDescent="0.25">
      <c r="A44" t="s">
        <v>10</v>
      </c>
      <c r="B44" t="s">
        <v>59</v>
      </c>
      <c r="C44" t="s">
        <v>63</v>
      </c>
      <c r="D44">
        <v>716300</v>
      </c>
      <c r="E44" t="s">
        <v>13</v>
      </c>
      <c r="F44">
        <v>44.97</v>
      </c>
      <c r="G44">
        <v>-79.430000000000007</v>
      </c>
      <c r="H44">
        <v>-5</v>
      </c>
      <c r="I44">
        <v>282</v>
      </c>
      <c r="J44" t="str">
        <f>HYPERLINK("https://climate.onebuilding.org/WMO_Region_4_North_and_Central_America/CAN_Canada/ON_Ontario/CAN_ON_Muskoka.AP.716300_CWEC.zip")</f>
        <v>https://climate.onebuilding.org/WMO_Region_4_North_and_Central_America/CAN_Canada/ON_Ontario/CAN_ON_Muskoka.AP.716300_CWEC.zip</v>
      </c>
    </row>
    <row r="45" spans="1:10" x14ac:dyDescent="0.25">
      <c r="A45" t="s">
        <v>10</v>
      </c>
      <c r="B45" t="s">
        <v>59</v>
      </c>
      <c r="C45" t="s">
        <v>64</v>
      </c>
      <c r="D45">
        <v>717310</v>
      </c>
      <c r="E45" t="s">
        <v>13</v>
      </c>
      <c r="F45">
        <v>46.35</v>
      </c>
      <c r="G45">
        <v>-79.430000000000007</v>
      </c>
      <c r="H45">
        <v>-5</v>
      </c>
      <c r="I45">
        <v>371</v>
      </c>
      <c r="J45" t="str">
        <f>HYPERLINK("https://climate.onebuilding.org/WMO_Region_4_North_and_Central_America/CAN_Canada/ON_Ontario/CAN_ON_North.Bay.AP.717310_CWEC.zip")</f>
        <v>https://climate.onebuilding.org/WMO_Region_4_North_and_Central_America/CAN_Canada/ON_Ontario/CAN_ON_North.Bay.AP.717310_CWEC.zip</v>
      </c>
    </row>
    <row r="46" spans="1:10" x14ac:dyDescent="0.25">
      <c r="A46" t="s">
        <v>10</v>
      </c>
      <c r="B46" t="s">
        <v>59</v>
      </c>
      <c r="C46" t="s">
        <v>65</v>
      </c>
      <c r="D46">
        <v>716280</v>
      </c>
      <c r="E46" t="s">
        <v>13</v>
      </c>
      <c r="F46">
        <v>45.32</v>
      </c>
      <c r="G46">
        <v>-75.67</v>
      </c>
      <c r="H46">
        <v>-5</v>
      </c>
      <c r="I46">
        <v>114</v>
      </c>
      <c r="J46" t="str">
        <f>HYPERLINK("https://climate.onebuilding.org/WMO_Region_4_North_and_Central_America/CAN_Canada/ON_Ontario/CAN_ON_Ottawa.Intl.AP.716280_CWEC.zip")</f>
        <v>https://climate.onebuilding.org/WMO_Region_4_North_and_Central_America/CAN_Canada/ON_Ontario/CAN_ON_Ottawa.Intl.AP.716280_CWEC.zip</v>
      </c>
    </row>
    <row r="47" spans="1:10" x14ac:dyDescent="0.25">
      <c r="A47" t="s">
        <v>10</v>
      </c>
      <c r="B47" t="s">
        <v>59</v>
      </c>
      <c r="C47" t="s">
        <v>66</v>
      </c>
      <c r="D47">
        <v>712600</v>
      </c>
      <c r="E47" t="s">
        <v>13</v>
      </c>
      <c r="F47">
        <v>46.48</v>
      </c>
      <c r="G47">
        <v>-84.51</v>
      </c>
      <c r="H47">
        <v>-5</v>
      </c>
      <c r="I47">
        <v>192</v>
      </c>
      <c r="J47" t="str">
        <f>HYPERLINK("https://climate.onebuilding.org/WMO_Region_4_North_and_Central_America/CAN_Canada/ON_Ontario/CAN_ON_Sault.Ste.Marie.AP.712600_CWEC.zip")</f>
        <v>https://climate.onebuilding.org/WMO_Region_4_North_and_Central_America/CAN_Canada/ON_Ontario/CAN_ON_Sault.Ste.Marie.AP.712600_CWEC.zip</v>
      </c>
    </row>
    <row r="48" spans="1:10" x14ac:dyDescent="0.25">
      <c r="A48" t="s">
        <v>10</v>
      </c>
      <c r="B48" t="s">
        <v>59</v>
      </c>
      <c r="C48" t="s">
        <v>67</v>
      </c>
      <c r="D48">
        <v>715270</v>
      </c>
      <c r="E48" t="s">
        <v>13</v>
      </c>
      <c r="F48">
        <v>42.85</v>
      </c>
      <c r="G48">
        <v>-80.27</v>
      </c>
      <c r="H48">
        <v>-5</v>
      </c>
      <c r="I48">
        <v>241</v>
      </c>
      <c r="J48" t="str">
        <f>HYPERLINK("https://climate.onebuilding.org/WMO_Region_4_North_and_Central_America/CAN_Canada/ON_Ontario/CAN_ON_Simcoe.715270_CWEC.zip")</f>
        <v>https://climate.onebuilding.org/WMO_Region_4_North_and_Central_America/CAN_Canada/ON_Ontario/CAN_ON_Simcoe.715270_CWEC.zip</v>
      </c>
    </row>
    <row r="49" spans="1:10" x14ac:dyDescent="0.25">
      <c r="A49" t="s">
        <v>10</v>
      </c>
      <c r="B49" t="s">
        <v>59</v>
      </c>
      <c r="C49" t="s">
        <v>68</v>
      </c>
      <c r="D49">
        <v>716670</v>
      </c>
      <c r="E49" t="s">
        <v>13</v>
      </c>
      <c r="F49">
        <v>48.37</v>
      </c>
      <c r="G49">
        <v>-89.33</v>
      </c>
      <c r="H49">
        <v>-5</v>
      </c>
      <c r="I49">
        <v>199</v>
      </c>
      <c r="J49" t="str">
        <f>HYPERLINK("https://climate.onebuilding.org/WMO_Region_4_North_and_Central_America/CAN_Canada/ON_Ontario/CAN_ON_Thunder.Bay.Intl.AP.716670_CWEC.zip")</f>
        <v>https://climate.onebuilding.org/WMO_Region_4_North_and_Central_America/CAN_Canada/ON_Ontario/CAN_ON_Thunder.Bay.Intl.AP.716670_CWEC.zip</v>
      </c>
    </row>
    <row r="50" spans="1:10" x14ac:dyDescent="0.25">
      <c r="A50" t="s">
        <v>10</v>
      </c>
      <c r="B50" t="s">
        <v>59</v>
      </c>
      <c r="C50" t="s">
        <v>69</v>
      </c>
      <c r="D50">
        <v>717390</v>
      </c>
      <c r="E50" t="s">
        <v>13</v>
      </c>
      <c r="F50">
        <v>48.57</v>
      </c>
      <c r="G50">
        <v>-81.38</v>
      </c>
      <c r="H50">
        <v>-5</v>
      </c>
      <c r="I50">
        <v>295</v>
      </c>
      <c r="J50" t="str">
        <f>HYPERLINK("https://climate.onebuilding.org/WMO_Region_4_North_and_Central_America/CAN_Canada/ON_Ontario/CAN_ON_Timmins-Power.AP.717390_CWEC.zip")</f>
        <v>https://climate.onebuilding.org/WMO_Region_4_North_and_Central_America/CAN_Canada/ON_Ontario/CAN_ON_Timmins-Power.AP.717390_CWEC.zip</v>
      </c>
    </row>
    <row r="51" spans="1:10" x14ac:dyDescent="0.25">
      <c r="A51" t="s">
        <v>10</v>
      </c>
      <c r="B51" t="s">
        <v>59</v>
      </c>
      <c r="C51" t="s">
        <v>70</v>
      </c>
      <c r="D51">
        <v>716240</v>
      </c>
      <c r="E51" t="s">
        <v>13</v>
      </c>
      <c r="F51">
        <v>43.67</v>
      </c>
      <c r="G51">
        <v>-79.63</v>
      </c>
      <c r="H51">
        <v>-5</v>
      </c>
      <c r="I51">
        <v>173</v>
      </c>
      <c r="J51" t="str">
        <f>HYPERLINK("https://climate.onebuilding.org/WMO_Region_4_North_and_Central_America/CAN_Canada/ON_Ontario/CAN_ON_Toronto.Pearson.Intl.AP.716240_CWEC.zip")</f>
        <v>https://climate.onebuilding.org/WMO_Region_4_North_and_Central_America/CAN_Canada/ON_Ontario/CAN_ON_Toronto.Pearson.Intl.AP.716240_CWEC.zip</v>
      </c>
    </row>
    <row r="52" spans="1:10" x14ac:dyDescent="0.25">
      <c r="A52" t="s">
        <v>10</v>
      </c>
      <c r="B52" t="s">
        <v>59</v>
      </c>
      <c r="C52" t="s">
        <v>71</v>
      </c>
      <c r="D52">
        <v>716210</v>
      </c>
      <c r="E52" t="s">
        <v>13</v>
      </c>
      <c r="F52">
        <v>44.12</v>
      </c>
      <c r="G52">
        <v>-77.53</v>
      </c>
      <c r="H52">
        <v>-5</v>
      </c>
      <c r="I52">
        <v>86</v>
      </c>
      <c r="J52" t="str">
        <f>HYPERLINK("https://climate.onebuilding.org/WMO_Region_4_North_and_Central_America/CAN_Canada/ON_Ontario/CAN_ON_Trenton.CFB.716210_CWEC.zip")</f>
        <v>https://climate.onebuilding.org/WMO_Region_4_North_and_Central_America/CAN_Canada/ON_Ontario/CAN_ON_Trenton.CFB.716210_CWEC.zip</v>
      </c>
    </row>
    <row r="53" spans="1:10" x14ac:dyDescent="0.25">
      <c r="A53" t="s">
        <v>10</v>
      </c>
      <c r="B53" t="s">
        <v>59</v>
      </c>
      <c r="C53" t="s">
        <v>72</v>
      </c>
      <c r="D53">
        <v>715380</v>
      </c>
      <c r="E53" t="s">
        <v>13</v>
      </c>
      <c r="F53">
        <v>42.27</v>
      </c>
      <c r="G53">
        <v>-82.97</v>
      </c>
      <c r="H53">
        <v>-5</v>
      </c>
      <c r="I53">
        <v>190</v>
      </c>
      <c r="J53" t="str">
        <f>HYPERLINK("https://climate.onebuilding.org/WMO_Region_4_North_and_Central_America/CAN_Canada/ON_Ontario/CAN_ON_Windsor.Intl.AP.715380_CWEC.zip")</f>
        <v>https://climate.onebuilding.org/WMO_Region_4_North_and_Central_America/CAN_Canada/ON_Ontario/CAN_ON_Windsor.Intl.AP.715380_CWEC.zip</v>
      </c>
    </row>
    <row r="54" spans="1:10" x14ac:dyDescent="0.25">
      <c r="A54" t="s">
        <v>10</v>
      </c>
      <c r="B54" t="s">
        <v>73</v>
      </c>
      <c r="C54" t="s">
        <v>74</v>
      </c>
      <c r="D54">
        <v>717060</v>
      </c>
      <c r="E54" t="s">
        <v>13</v>
      </c>
      <c r="F54">
        <v>46.28</v>
      </c>
      <c r="G54">
        <v>-63.13</v>
      </c>
      <c r="H54">
        <v>-4</v>
      </c>
      <c r="I54">
        <v>54</v>
      </c>
      <c r="J54" t="str">
        <f>HYPERLINK("https://climate.onebuilding.org/WMO_Region_4_North_and_Central_America/CAN_Canada/PE_Prince_Edward_Island/CAN_PE_Charlottetown.AP.717060_CWEC.zip")</f>
        <v>https://climate.onebuilding.org/WMO_Region_4_North_and_Central_America/CAN_Canada/PE_Prince_Edward_Island/CAN_PE_Charlottetown.AP.717060_CWEC.zip</v>
      </c>
    </row>
    <row r="55" spans="1:10" x14ac:dyDescent="0.25">
      <c r="A55" t="s">
        <v>10</v>
      </c>
      <c r="B55" t="s">
        <v>75</v>
      </c>
      <c r="C55" t="s">
        <v>76</v>
      </c>
      <c r="D55">
        <v>717270</v>
      </c>
      <c r="E55" t="s">
        <v>13</v>
      </c>
      <c r="F55">
        <v>48.33</v>
      </c>
      <c r="G55">
        <v>-71</v>
      </c>
      <c r="H55">
        <v>-5</v>
      </c>
      <c r="I55">
        <v>159</v>
      </c>
      <c r="J55" t="str">
        <f>HYPERLINK("https://climate.onebuilding.org/WMO_Region_4_North_and_Central_America/CAN_Canada/QC_Quebec/CAN_QC_Bagotville.CFB.717270_CWEC.zip")</f>
        <v>https://climate.onebuilding.org/WMO_Region_4_North_and_Central_America/CAN_Canada/QC_Quebec/CAN_QC_Bagotville.CFB.717270_CWEC.zip</v>
      </c>
    </row>
    <row r="56" spans="1:10" x14ac:dyDescent="0.25">
      <c r="A56" t="s">
        <v>10</v>
      </c>
      <c r="B56" t="s">
        <v>75</v>
      </c>
      <c r="C56" t="s">
        <v>77</v>
      </c>
      <c r="D56">
        <v>716910</v>
      </c>
      <c r="E56" t="s">
        <v>13</v>
      </c>
      <c r="F56">
        <v>49.13</v>
      </c>
      <c r="G56">
        <v>-68.2</v>
      </c>
      <c r="H56">
        <v>-5</v>
      </c>
      <c r="I56">
        <v>22</v>
      </c>
      <c r="J56" t="str">
        <f>HYPERLINK("https://climate.onebuilding.org/WMO_Region_4_North_and_Central_America/CAN_Canada/QC_Quebec/CAN_QC_Baie-Comeau.AP.716910_CWEC.zip")</f>
        <v>https://climate.onebuilding.org/WMO_Region_4_North_and_Central_America/CAN_Canada/QC_Quebec/CAN_QC_Baie-Comeau.AP.716910_CWEC.zip</v>
      </c>
    </row>
    <row r="57" spans="1:10" x14ac:dyDescent="0.25">
      <c r="A57" t="s">
        <v>10</v>
      </c>
      <c r="B57" t="s">
        <v>75</v>
      </c>
      <c r="C57" t="s">
        <v>78</v>
      </c>
      <c r="D57" t="s">
        <v>79</v>
      </c>
      <c r="E57" t="s">
        <v>13</v>
      </c>
      <c r="F57">
        <v>47.38</v>
      </c>
      <c r="G57">
        <v>-61.87</v>
      </c>
      <c r="H57">
        <v>-4</v>
      </c>
      <c r="I57">
        <v>59</v>
      </c>
      <c r="J57" t="str">
        <f>HYPERLINK("https://climate.onebuilding.org/WMO_Region_4_North_and_Central_America/CAN_Canada/QC_Quebec/CAN_QC_Grindstone.Island_CWEC.zip")</f>
        <v>https://climate.onebuilding.org/WMO_Region_4_North_and_Central_America/CAN_Canada/QC_Quebec/CAN_QC_Grindstone.Island_CWEC.zip</v>
      </c>
    </row>
    <row r="58" spans="1:10" x14ac:dyDescent="0.25">
      <c r="A58" t="s">
        <v>10</v>
      </c>
      <c r="B58" t="s">
        <v>75</v>
      </c>
      <c r="C58" t="s">
        <v>80</v>
      </c>
      <c r="D58">
        <v>729050</v>
      </c>
      <c r="E58" t="s">
        <v>13</v>
      </c>
      <c r="F58">
        <v>55.28</v>
      </c>
      <c r="G58">
        <v>-77.75</v>
      </c>
      <c r="H58">
        <v>-5</v>
      </c>
      <c r="I58">
        <v>10</v>
      </c>
      <c r="J58" t="str">
        <f>HYPERLINK("https://climate.onebuilding.org/WMO_Region_4_North_and_Central_America/CAN_Canada/QC_Quebec/CAN_QC_Kuujjuarapik.AP.729050_CWEC.zip")</f>
        <v>https://climate.onebuilding.org/WMO_Region_4_North_and_Central_America/CAN_Canada/QC_Quebec/CAN_QC_Kuujjuarapik.AP.729050_CWEC.zip</v>
      </c>
    </row>
    <row r="59" spans="1:10" x14ac:dyDescent="0.25">
      <c r="A59" t="s">
        <v>10</v>
      </c>
      <c r="B59" t="s">
        <v>75</v>
      </c>
      <c r="C59" t="s">
        <v>81</v>
      </c>
      <c r="D59">
        <v>719060</v>
      </c>
      <c r="E59" t="s">
        <v>13</v>
      </c>
      <c r="F59">
        <v>58.1</v>
      </c>
      <c r="G59">
        <v>-68.42</v>
      </c>
      <c r="H59">
        <v>-5</v>
      </c>
      <c r="I59">
        <v>39</v>
      </c>
      <c r="J59" t="str">
        <f>HYPERLINK("https://climate.onebuilding.org/WMO_Region_4_North_and_Central_America/CAN_Canada/QC_Quebec/CAN_QC_Kuujuaq.AP.719060_CWEC.zip")</f>
        <v>https://climate.onebuilding.org/WMO_Region_4_North_and_Central_America/CAN_Canada/QC_Quebec/CAN_QC_Kuujuaq.AP.719060_CWEC.zip</v>
      </c>
    </row>
    <row r="60" spans="1:10" x14ac:dyDescent="0.25">
      <c r="A60" t="s">
        <v>10</v>
      </c>
      <c r="B60" t="s">
        <v>75</v>
      </c>
      <c r="C60" t="s">
        <v>82</v>
      </c>
      <c r="D60">
        <v>718270</v>
      </c>
      <c r="E60" t="s">
        <v>13</v>
      </c>
      <c r="F60">
        <v>53.63</v>
      </c>
      <c r="G60">
        <v>-77.7</v>
      </c>
      <c r="H60">
        <v>-5</v>
      </c>
      <c r="I60">
        <v>195</v>
      </c>
      <c r="J60" t="str">
        <f>HYPERLINK("https://climate.onebuilding.org/WMO_Region_4_North_and_Central_America/CAN_Canada/QC_Quebec/CAN_QC_La.Grande.Riviere.AP.718270_CWEC.zip")</f>
        <v>https://climate.onebuilding.org/WMO_Region_4_North_and_Central_America/CAN_Canada/QC_Quebec/CAN_QC_La.Grande.Riviere.AP.718270_CWEC.zip</v>
      </c>
    </row>
    <row r="61" spans="1:10" x14ac:dyDescent="0.25">
      <c r="A61" t="s">
        <v>10</v>
      </c>
      <c r="B61" t="s">
        <v>75</v>
      </c>
      <c r="C61" t="s">
        <v>83</v>
      </c>
      <c r="D61">
        <v>714210</v>
      </c>
      <c r="E61" t="s">
        <v>13</v>
      </c>
      <c r="F61">
        <v>51.87</v>
      </c>
      <c r="G61">
        <v>-63.28</v>
      </c>
      <c r="H61">
        <v>-5</v>
      </c>
      <c r="I61">
        <v>589</v>
      </c>
      <c r="J61" t="str">
        <f>HYPERLINK("https://climate.onebuilding.org/WMO_Region_4_North_and_Central_America/CAN_Canada/QC_Quebec/CAN_QC_Lac.Eon.AP.714210_CWEC.zip")</f>
        <v>https://climate.onebuilding.org/WMO_Region_4_North_and_Central_America/CAN_Canada/QC_Quebec/CAN_QC_Lac.Eon.AP.714210_CWEC.zip</v>
      </c>
    </row>
    <row r="62" spans="1:10" x14ac:dyDescent="0.25">
      <c r="A62" t="s">
        <v>10</v>
      </c>
      <c r="B62" t="s">
        <v>75</v>
      </c>
      <c r="C62" t="s">
        <v>84</v>
      </c>
      <c r="D62">
        <v>717180</v>
      </c>
      <c r="E62" t="s">
        <v>13</v>
      </c>
      <c r="F62">
        <v>48.6</v>
      </c>
      <c r="G62">
        <v>-68.22</v>
      </c>
      <c r="H62">
        <v>-5</v>
      </c>
      <c r="I62">
        <v>51</v>
      </c>
      <c r="J62" t="str">
        <f>HYPERLINK("https://climate.onebuilding.org/WMO_Region_4_North_and_Central_America/CAN_Canada/QC_Quebec/CAN_PQ_Mont-Joli.AP.717180_CWEC.zip")</f>
        <v>https://climate.onebuilding.org/WMO_Region_4_North_and_Central_America/CAN_Canada/QC_Quebec/CAN_PQ_Mont-Joli.AP.717180_CWEC.zip</v>
      </c>
    </row>
    <row r="63" spans="1:10" x14ac:dyDescent="0.25">
      <c r="A63" t="s">
        <v>10</v>
      </c>
      <c r="B63" t="s">
        <v>75</v>
      </c>
      <c r="C63" t="s">
        <v>85</v>
      </c>
      <c r="D63">
        <v>716120</v>
      </c>
      <c r="E63" t="s">
        <v>13</v>
      </c>
      <c r="F63">
        <v>45.5</v>
      </c>
      <c r="G63">
        <v>-73.58</v>
      </c>
      <c r="H63">
        <v>-5</v>
      </c>
      <c r="I63">
        <v>73</v>
      </c>
      <c r="J63" t="str">
        <f>HYPERLINK("https://climate.onebuilding.org/WMO_Region_4_North_and_Central_America/CAN_Canada/QC_Quebec/CAN_QC_Montreal-College.Jean-de-Brebeuf.716120_CWEC.zip")</f>
        <v>https://climate.onebuilding.org/WMO_Region_4_North_and_Central_America/CAN_Canada/QC_Quebec/CAN_QC_Montreal-College.Jean-de-Brebeuf.716120_CWEC.zip</v>
      </c>
    </row>
    <row r="64" spans="1:10" x14ac:dyDescent="0.25">
      <c r="A64" t="s">
        <v>10</v>
      </c>
      <c r="B64" t="s">
        <v>75</v>
      </c>
      <c r="C64" t="s">
        <v>86</v>
      </c>
      <c r="D64">
        <v>716278</v>
      </c>
      <c r="E64" t="s">
        <v>13</v>
      </c>
      <c r="F64">
        <v>45.68</v>
      </c>
      <c r="G64">
        <v>-74.03</v>
      </c>
      <c r="H64">
        <v>-5</v>
      </c>
      <c r="I64">
        <v>82</v>
      </c>
      <c r="J64" t="str">
        <f>HYPERLINK("https://climate.onebuilding.org/WMO_Region_4_North_and_Central_America/CAN_Canada/QC_Quebec/CAN_QC_Montreal-Mirabel.Intl.AP.716278_CWEC.zip")</f>
        <v>https://climate.onebuilding.org/WMO_Region_4_North_and_Central_America/CAN_Canada/QC_Quebec/CAN_QC_Montreal-Mirabel.Intl.AP.716278_CWEC.zip</v>
      </c>
    </row>
    <row r="65" spans="1:10" x14ac:dyDescent="0.25">
      <c r="A65" t="s">
        <v>10</v>
      </c>
      <c r="B65" t="s">
        <v>75</v>
      </c>
      <c r="C65" t="s">
        <v>87</v>
      </c>
      <c r="D65">
        <v>713710</v>
      </c>
      <c r="E65" t="s">
        <v>13</v>
      </c>
      <c r="F65">
        <v>45.52</v>
      </c>
      <c r="G65">
        <v>-73.42</v>
      </c>
      <c r="H65">
        <v>-5</v>
      </c>
      <c r="I65">
        <v>27</v>
      </c>
      <c r="J65" t="str">
        <f>HYPERLINK("https://climate.onebuilding.org/WMO_Region_4_North_and_Central_America/CAN_Canada/QC_Quebec/CAN_QC_Montreal-St.Hubert-Longueuil.AP.713710_CWEC.zip")</f>
        <v>https://climate.onebuilding.org/WMO_Region_4_North_and_Central_America/CAN_Canada/QC_Quebec/CAN_QC_Montreal-St.Hubert-Longueuil.AP.713710_CWEC.zip</v>
      </c>
    </row>
    <row r="66" spans="1:10" x14ac:dyDescent="0.25">
      <c r="A66" t="s">
        <v>10</v>
      </c>
      <c r="B66" t="s">
        <v>75</v>
      </c>
      <c r="C66" t="s">
        <v>88</v>
      </c>
      <c r="D66">
        <v>716270</v>
      </c>
      <c r="E66" t="s">
        <v>13</v>
      </c>
      <c r="F66">
        <v>45.47</v>
      </c>
      <c r="G66">
        <v>-73.739999999999995</v>
      </c>
      <c r="H66">
        <v>-5</v>
      </c>
      <c r="I66">
        <v>32</v>
      </c>
      <c r="J66" t="str">
        <f>HYPERLINK("https://climate.onebuilding.org/WMO_Region_4_North_and_Central_America/CAN_Canada/QC_Quebec/CAN_QC_Montreal-Trudeau.Intl.AP.716270_CWEC.zip")</f>
        <v>https://climate.onebuilding.org/WMO_Region_4_North_and_Central_America/CAN_Canada/QC_Quebec/CAN_QC_Montreal-Trudeau.Intl.AP.716270_CWEC.zip</v>
      </c>
    </row>
    <row r="67" spans="1:10" x14ac:dyDescent="0.25">
      <c r="A67" t="s">
        <v>10</v>
      </c>
      <c r="B67" t="s">
        <v>75</v>
      </c>
      <c r="C67" t="s">
        <v>89</v>
      </c>
      <c r="D67" t="s">
        <v>90</v>
      </c>
      <c r="E67" t="s">
        <v>13</v>
      </c>
      <c r="F67">
        <v>53.2</v>
      </c>
      <c r="G67">
        <v>-70.900000000000006</v>
      </c>
      <c r="H67">
        <v>-5</v>
      </c>
      <c r="I67">
        <v>536</v>
      </c>
      <c r="J67" t="str">
        <f>HYPERLINK("https://climate.onebuilding.org/WMO_Region_4_North_and_Central_America/CAN_Canada/QC_Quebec/CAN_QC_Nitchequon.AP.CAN270_CWEC.zip")</f>
        <v>https://climate.onebuilding.org/WMO_Region_4_North_and_Central_America/CAN_Canada/QC_Quebec/CAN_QC_Nitchequon.AP.CAN270_CWEC.zip</v>
      </c>
    </row>
    <row r="68" spans="1:10" x14ac:dyDescent="0.25">
      <c r="A68" t="s">
        <v>10</v>
      </c>
      <c r="B68" t="s">
        <v>75</v>
      </c>
      <c r="C68" t="s">
        <v>91</v>
      </c>
      <c r="D68">
        <v>717140</v>
      </c>
      <c r="E68" t="s">
        <v>13</v>
      </c>
      <c r="F68">
        <v>46.79</v>
      </c>
      <c r="G68">
        <v>-71.38</v>
      </c>
      <c r="H68">
        <v>-5</v>
      </c>
      <c r="I68">
        <v>74</v>
      </c>
      <c r="J68" t="str">
        <f>HYPERLINK("https://climate.onebuilding.org/WMO_Region_4_North_and_Central_America/CAN_Canada/QC_Quebec/Quebec-Lesage.Intl.AP.717140_CWEC.zip")</f>
        <v>https://climate.onebuilding.org/WMO_Region_4_North_and_Central_America/CAN_Canada/QC_Quebec/Quebec-Lesage.Intl.AP.717140_CWEC.zip</v>
      </c>
    </row>
    <row r="69" spans="1:10" x14ac:dyDescent="0.25">
      <c r="A69" t="s">
        <v>10</v>
      </c>
      <c r="B69" t="s">
        <v>75</v>
      </c>
      <c r="C69" t="s">
        <v>92</v>
      </c>
      <c r="D69">
        <v>717150</v>
      </c>
      <c r="E69" t="s">
        <v>13</v>
      </c>
      <c r="F69">
        <v>47.81</v>
      </c>
      <c r="G69">
        <v>-69.55</v>
      </c>
      <c r="H69">
        <v>-5</v>
      </c>
      <c r="I69">
        <v>147</v>
      </c>
      <c r="J69" t="str">
        <f>HYPERLINK("https://climate.onebuilding.org/WMO_Region_4_North_and_Central_America/CAN_Canada/QC_Quebec/CAN_QC_Riviere-du-Loup.717150_CWEC.zip")</f>
        <v>https://climate.onebuilding.org/WMO_Region_4_North_and_Central_America/CAN_Canada/QC_Quebec/CAN_QC_Riviere-du-Loup.717150_CWEC.zip</v>
      </c>
    </row>
    <row r="70" spans="1:10" x14ac:dyDescent="0.25">
      <c r="A70" t="s">
        <v>10</v>
      </c>
      <c r="B70" t="s">
        <v>75</v>
      </c>
      <c r="C70" t="s">
        <v>93</v>
      </c>
      <c r="D70">
        <v>717280</v>
      </c>
      <c r="E70" t="s">
        <v>13</v>
      </c>
      <c r="F70">
        <v>48.52</v>
      </c>
      <c r="G70">
        <v>-72.27</v>
      </c>
      <c r="H70">
        <v>-5</v>
      </c>
      <c r="I70">
        <v>179</v>
      </c>
      <c r="J70" t="str">
        <f>HYPERLINK("https://climate.onebuilding.org/WMO_Region_4_North_and_Central_America/CAN_Canada/QC_Quebec/CAN_QC_Roberval.AP.717280_CWEC.zip")</f>
        <v>https://climate.onebuilding.org/WMO_Region_4_North_and_Central_America/CAN_Canada/QC_Quebec/CAN_QC_Roberval.AP.717280_CWEC.zip</v>
      </c>
    </row>
    <row r="71" spans="1:10" x14ac:dyDescent="0.25">
      <c r="A71" t="s">
        <v>10</v>
      </c>
      <c r="B71" t="s">
        <v>75</v>
      </c>
      <c r="C71" t="s">
        <v>94</v>
      </c>
      <c r="D71">
        <v>717200</v>
      </c>
      <c r="E71" t="s">
        <v>13</v>
      </c>
      <c r="F71">
        <v>46.05</v>
      </c>
      <c r="G71">
        <v>-74.28</v>
      </c>
      <c r="H71">
        <v>-5</v>
      </c>
      <c r="I71">
        <v>395</v>
      </c>
      <c r="J71" t="str">
        <f>HYPERLINK("https://climate.onebuilding.org/WMO_Region_4_North_and_Central_America/CAN_Canada/QC_Quebec/CAN_QC_Sainte-Agathe-des-Monts.717200_CWEC.zip")</f>
        <v>https://climate.onebuilding.org/WMO_Region_4_North_and_Central_America/CAN_Canada/QC_Quebec/CAN_QC_Sainte-Agathe-des-Monts.717200_CWEC.zip</v>
      </c>
    </row>
    <row r="72" spans="1:10" x14ac:dyDescent="0.25">
      <c r="A72" t="s">
        <v>10</v>
      </c>
      <c r="B72" t="s">
        <v>75</v>
      </c>
      <c r="C72" t="s">
        <v>95</v>
      </c>
      <c r="D72">
        <v>718280</v>
      </c>
      <c r="E72" t="s">
        <v>13</v>
      </c>
      <c r="F72">
        <v>54.8</v>
      </c>
      <c r="G72">
        <v>-66.819999999999993</v>
      </c>
      <c r="H72">
        <v>-5</v>
      </c>
      <c r="I72">
        <v>522</v>
      </c>
      <c r="J72" t="str">
        <f>HYPERLINK("https://climate.onebuilding.org/WMO_Region_4_North_and_Central_America/CAN_Canada/QC_Quebec/CAN_QC_Schefferville.AP.718280_CWEC.zip")</f>
        <v>https://climate.onebuilding.org/WMO_Region_4_North_and_Central_America/CAN_Canada/QC_Quebec/CAN_QC_Schefferville.AP.718280_CWEC.zip</v>
      </c>
    </row>
    <row r="73" spans="1:10" x14ac:dyDescent="0.25">
      <c r="A73" t="s">
        <v>10</v>
      </c>
      <c r="B73" t="s">
        <v>75</v>
      </c>
      <c r="C73" t="s">
        <v>96</v>
      </c>
      <c r="D73">
        <v>718110</v>
      </c>
      <c r="E73" t="s">
        <v>13</v>
      </c>
      <c r="F73">
        <v>50.22</v>
      </c>
      <c r="G73">
        <v>-66.27</v>
      </c>
      <c r="H73">
        <v>-5</v>
      </c>
      <c r="I73">
        <v>55</v>
      </c>
      <c r="J73" t="str">
        <f>HYPERLINK("https://climate.onebuilding.org/WMO_Region_4_North_and_Central_America/CAN_Canada/QC_Quebec/CAN_QC_Sept-Iles.AP.718110_CWEC.zip")</f>
        <v>https://climate.onebuilding.org/WMO_Region_4_North_and_Central_America/CAN_Canada/QC_Quebec/CAN_QC_Sept-Iles.AP.718110_CWEC.zip</v>
      </c>
    </row>
    <row r="74" spans="1:10" x14ac:dyDescent="0.25">
      <c r="A74" t="s">
        <v>10</v>
      </c>
      <c r="B74" t="s">
        <v>75</v>
      </c>
      <c r="C74" t="s">
        <v>97</v>
      </c>
      <c r="D74">
        <v>716100</v>
      </c>
      <c r="E74" t="s">
        <v>13</v>
      </c>
      <c r="F74">
        <v>45.43</v>
      </c>
      <c r="G74">
        <v>-71.680000000000007</v>
      </c>
      <c r="H74">
        <v>-5</v>
      </c>
      <c r="I74">
        <v>241</v>
      </c>
      <c r="J74" t="str">
        <f>HYPERLINK("https://climate.onebuilding.org/WMO_Region_4_North_and_Central_America/CAN_Canada/QC_Quebec/CAN_QC_Sherbrooke.AP.716100_CWEC.zip")</f>
        <v>https://climate.onebuilding.org/WMO_Region_4_North_and_Central_America/CAN_Canada/QC_Quebec/CAN_QC_Sherbrooke.AP.716100_CWEC.zip</v>
      </c>
    </row>
    <row r="75" spans="1:10" x14ac:dyDescent="0.25">
      <c r="A75" t="s">
        <v>10</v>
      </c>
      <c r="B75" t="s">
        <v>75</v>
      </c>
      <c r="C75" t="s">
        <v>98</v>
      </c>
      <c r="D75">
        <v>717250</v>
      </c>
      <c r="E75" t="s">
        <v>13</v>
      </c>
      <c r="F75">
        <v>48.07</v>
      </c>
      <c r="G75">
        <v>-77.78</v>
      </c>
      <c r="H75">
        <v>-5</v>
      </c>
      <c r="I75">
        <v>837</v>
      </c>
      <c r="J75" t="str">
        <f>HYPERLINK("https://climate.onebuilding.org/WMO_Region_4_North_and_Central_America/CAN_Canada/QC_Quebec/CAN_QC_Val-dOr.Rgnl.AP.717250_CWEC.zip")</f>
        <v>https://climate.onebuilding.org/WMO_Region_4_North_and_Central_America/CAN_Canada/QC_Quebec/CAN_QC_Val-dOr.Rgnl.AP.717250_CWEC.zip</v>
      </c>
    </row>
    <row r="76" spans="1:10" x14ac:dyDescent="0.25">
      <c r="A76" t="s">
        <v>10</v>
      </c>
      <c r="B76" t="s">
        <v>99</v>
      </c>
      <c r="C76" t="s">
        <v>100</v>
      </c>
      <c r="D76">
        <v>718620</v>
      </c>
      <c r="E76" t="s">
        <v>13</v>
      </c>
      <c r="F76">
        <v>49.22</v>
      </c>
      <c r="G76">
        <v>-102.97</v>
      </c>
      <c r="H76">
        <v>-6</v>
      </c>
      <c r="I76">
        <v>581</v>
      </c>
      <c r="J76" t="str">
        <f>HYPERLINK("https://climate.onebuilding.org/WMO_Region_4_North_and_Central_America/CAN_Canada/SK_Saskatchewan/CAN_SK_Estevan.AP.718620_CWEC.zip")</f>
        <v>https://climate.onebuilding.org/WMO_Region_4_North_and_Central_America/CAN_Canada/SK_Saskatchewan/CAN_SK_Estevan.AP.718620_CWEC.zip</v>
      </c>
    </row>
    <row r="77" spans="1:10" x14ac:dyDescent="0.25">
      <c r="A77" t="s">
        <v>10</v>
      </c>
      <c r="B77" t="s">
        <v>99</v>
      </c>
      <c r="C77" t="s">
        <v>101</v>
      </c>
      <c r="D77">
        <v>717540</v>
      </c>
      <c r="E77" t="s">
        <v>13</v>
      </c>
      <c r="F77">
        <v>52.77</v>
      </c>
      <c r="G77">
        <v>-108.26</v>
      </c>
      <c r="H77">
        <v>-6</v>
      </c>
      <c r="I77">
        <v>548</v>
      </c>
      <c r="J77" t="str">
        <f>HYPERLINK("https://climate.onebuilding.org/WMO_Region_4_North_and_Central_America/CAN_Canada/SK_Saskatchewan/CAN_SK_North.Battleford.AP.717540_CWEC.zip")</f>
        <v>https://climate.onebuilding.org/WMO_Region_4_North_and_Central_America/CAN_Canada/SK_Saskatchewan/CAN_SK_North.Battleford.AP.717540_CWEC.zip</v>
      </c>
    </row>
    <row r="78" spans="1:10" x14ac:dyDescent="0.25">
      <c r="A78" t="s">
        <v>10</v>
      </c>
      <c r="B78" t="s">
        <v>99</v>
      </c>
      <c r="C78" t="s">
        <v>102</v>
      </c>
      <c r="D78">
        <v>715140</v>
      </c>
      <c r="E78" t="s">
        <v>13</v>
      </c>
      <c r="F78">
        <v>50.43</v>
      </c>
      <c r="G78">
        <v>-104.67</v>
      </c>
      <c r="H78">
        <v>-6</v>
      </c>
      <c r="I78">
        <v>577</v>
      </c>
      <c r="J78" t="str">
        <f>HYPERLINK("https://climate.onebuilding.org/WMO_Region_4_North_and_Central_America/CAN_Canada/SK_Saskatchewan/CAN_SK_Regina.Intl.AP.715140_CWEC.zip")</f>
        <v>https://climate.onebuilding.org/WMO_Region_4_North_and_Central_America/CAN_Canada/SK_Saskatchewan/CAN_SK_Regina.Intl.AP.715140_CWEC.zip</v>
      </c>
    </row>
    <row r="79" spans="1:10" x14ac:dyDescent="0.25">
      <c r="A79" t="s">
        <v>10</v>
      </c>
      <c r="B79" t="s">
        <v>99</v>
      </c>
      <c r="C79" t="s">
        <v>103</v>
      </c>
      <c r="D79">
        <v>718660</v>
      </c>
      <c r="E79" t="s">
        <v>13</v>
      </c>
      <c r="F79">
        <v>52.17</v>
      </c>
      <c r="G79">
        <v>-106.72</v>
      </c>
      <c r="H79">
        <v>-6</v>
      </c>
      <c r="I79">
        <v>504</v>
      </c>
      <c r="J79" t="str">
        <f>HYPERLINK("https://climate.onebuilding.org/WMO_Region_4_North_and_Central_America/CAN_Canada/SK_Saskatchewan/CAN_SK_Saskatoon.Intl.AP.718660_CWEC.zip")</f>
        <v>https://climate.onebuilding.org/WMO_Region_4_North_and_Central_America/CAN_Canada/SK_Saskatchewan/CAN_SK_Saskatoon.Intl.AP.718660_CWEC.zip</v>
      </c>
    </row>
    <row r="80" spans="1:10" x14ac:dyDescent="0.25">
      <c r="A80" t="s">
        <v>10</v>
      </c>
      <c r="B80" t="s">
        <v>99</v>
      </c>
      <c r="C80" t="s">
        <v>104</v>
      </c>
      <c r="D80">
        <v>711420</v>
      </c>
      <c r="E80" t="s">
        <v>13</v>
      </c>
      <c r="F80">
        <v>50.28</v>
      </c>
      <c r="G80">
        <v>-107.68</v>
      </c>
      <c r="H80">
        <v>-6</v>
      </c>
      <c r="I80">
        <v>818</v>
      </c>
      <c r="J80" t="str">
        <f>HYPERLINK("https://climate.onebuilding.org/WMO_Region_4_North_and_Central_America/CAN_Canada/SK_Saskatchewan/CAN_SK_Swift.Current.AP.711420_CWEC.zip")</f>
        <v>https://climate.onebuilding.org/WMO_Region_4_North_and_Central_America/CAN_Canada/SK_Saskatchewan/CAN_SK_Swift.Current.AP.711420_CWEC.zip</v>
      </c>
    </row>
    <row r="81" spans="1:10" x14ac:dyDescent="0.25">
      <c r="A81" t="s">
        <v>10</v>
      </c>
      <c r="B81" t="s">
        <v>105</v>
      </c>
      <c r="C81" t="s">
        <v>106</v>
      </c>
      <c r="D81">
        <v>719640</v>
      </c>
      <c r="E81" t="s">
        <v>13</v>
      </c>
      <c r="F81">
        <v>60.72</v>
      </c>
      <c r="G81">
        <v>-135.07</v>
      </c>
      <c r="H81">
        <v>-8</v>
      </c>
      <c r="I81">
        <v>703</v>
      </c>
      <c r="J81" t="str">
        <f>HYPERLINK("https://climate.onebuilding.org/WMO_Region_4_North_and_Central_America/CAN_Canada/YT_Yukon_Territory/CAN_YT_Whitehorse.AP.719640_CWEC.zip")</f>
        <v>https://climate.onebuilding.org/WMO_Region_4_North_and_Central_America/CAN_Canada/YT_Yukon_Territory/CAN_YT_Whitehorse.AP.719640_CWEC.zip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CWEC_EPW_Processing_locations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2024-08-21T21:19:09Z</dcterms:created>
  <dcterms:modified xsi:type="dcterms:W3CDTF">2024-08-21T21:19:09Z</dcterms:modified>
</cp:coreProperties>
</file>