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ublish_XLSX\"/>
    </mc:Choice>
  </mc:AlternateContent>
  <xr:revisionPtr revIDLastSave="0" documentId="8_{72608FEE-6A43-4292-B04C-BC3810AB667D}" xr6:coauthVersionLast="47" xr6:coauthVersionMax="47" xr10:uidLastSave="{00000000-0000-0000-0000-000000000000}"/>
  <bookViews>
    <workbookView xWindow="4800" yWindow="3570" windowWidth="20160" windowHeight="13170" xr2:uid="{AD52BE46-AFCC-4BD4-AE0B-2904E27232CA}"/>
  </bookViews>
  <sheets>
    <sheet name="IMGW_EPW_Processing_locations" sheetId="1" r:id="rId1"/>
  </sheets>
  <calcPr calcId="0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</calcChain>
</file>

<file path=xl/sharedStrings.xml><?xml version="1.0" encoding="utf-8"?>
<sst xmlns="http://schemas.openxmlformats.org/spreadsheetml/2006/main" count="254" uniqueCount="90">
  <si>
    <t>Country</t>
  </si>
  <si>
    <t>State</t>
  </si>
  <si>
    <t>City/Station</t>
  </si>
  <si>
    <t>WMO</t>
  </si>
  <si>
    <t>Source Data</t>
  </si>
  <si>
    <t>Latitude (N+/S-)</t>
  </si>
  <si>
    <t>Longitude (E+/W-)</t>
  </si>
  <si>
    <t>Time Zone (GMT +/-)</t>
  </si>
  <si>
    <t>Elevation (m)</t>
  </si>
  <si>
    <t>URL</t>
  </si>
  <si>
    <t>POL</t>
  </si>
  <si>
    <t>ZP</t>
  </si>
  <si>
    <t>Kolobrzeg</t>
  </si>
  <si>
    <t>IMGW</t>
  </si>
  <si>
    <t>Koszalin</t>
  </si>
  <si>
    <t>PM</t>
  </si>
  <si>
    <t>Ustka</t>
  </si>
  <si>
    <t>Leba</t>
  </si>
  <si>
    <t>Lebork</t>
  </si>
  <si>
    <t>Hel</t>
  </si>
  <si>
    <t>Gdansk-Port Polnocny</t>
  </si>
  <si>
    <t>WN</t>
  </si>
  <si>
    <t>Elblag</t>
  </si>
  <si>
    <t>Ketrzyn</t>
  </si>
  <si>
    <t>PD</t>
  </si>
  <si>
    <t>Suwalki</t>
  </si>
  <si>
    <t>Swinoujscie</t>
  </si>
  <si>
    <t>Szczecin-Dabie AP</t>
  </si>
  <si>
    <t>Resko</t>
  </si>
  <si>
    <t>Szczecinek</t>
  </si>
  <si>
    <t>WP</t>
  </si>
  <si>
    <t>Pila</t>
  </si>
  <si>
    <t>Chojnice</t>
  </si>
  <si>
    <t>KP</t>
  </si>
  <si>
    <t>Bydgoszcz-Paderewski AP</t>
  </si>
  <si>
    <t>Torun</t>
  </si>
  <si>
    <t>MZ</t>
  </si>
  <si>
    <t>Mlawa</t>
  </si>
  <si>
    <t>Olsztyn AP</t>
  </si>
  <si>
    <t>Mikolajki</t>
  </si>
  <si>
    <t>LD</t>
  </si>
  <si>
    <t>Ostroleka</t>
  </si>
  <si>
    <t>Bialystok-Krywlany AP</t>
  </si>
  <si>
    <t>LB</t>
  </si>
  <si>
    <t>Gorzow Wielkopolski</t>
  </si>
  <si>
    <t>Slubice</t>
  </si>
  <si>
    <t>wp</t>
  </si>
  <si>
    <t>Poznan-Lawica-Wieniawski AP</t>
  </si>
  <si>
    <t>Kolo</t>
  </si>
  <si>
    <t>Plock AP</t>
  </si>
  <si>
    <t>Warszawa-Chopina Intl AP</t>
  </si>
  <si>
    <t>Siedlce</t>
  </si>
  <si>
    <t>LU</t>
  </si>
  <si>
    <t>Terespol</t>
  </si>
  <si>
    <t>Zielona Gora</t>
  </si>
  <si>
    <t>DS</t>
  </si>
  <si>
    <t>Legnica</t>
  </si>
  <si>
    <t>Leszno-Strzyrzowice AP</t>
  </si>
  <si>
    <t>Wroclaw-Copernicus AP</t>
  </si>
  <si>
    <t>Kalisz</t>
  </si>
  <si>
    <t>Wielun</t>
  </si>
  <si>
    <t>Lodz-Reymont AP</t>
  </si>
  <si>
    <t>Sulejow</t>
  </si>
  <si>
    <t>Lublin-Radawiec AP</t>
  </si>
  <si>
    <t>Wlodawa</t>
  </si>
  <si>
    <t>Jelenia-Gora AP</t>
  </si>
  <si>
    <t>Sniezka-Obserwatorium Meteorologiczne Holdysa</t>
  </si>
  <si>
    <t>Klodzko</t>
  </si>
  <si>
    <t>OP</t>
  </si>
  <si>
    <t>Opole</t>
  </si>
  <si>
    <t>SL</t>
  </si>
  <si>
    <t>Raciborz</t>
  </si>
  <si>
    <t>Czestochowa-Rudniki AP</t>
  </si>
  <si>
    <t>Katowice Intl AP</t>
  </si>
  <si>
    <t>MA</t>
  </si>
  <si>
    <t>Krakow-Balice-Jana Pawla II Intl AP</t>
  </si>
  <si>
    <t>SK</t>
  </si>
  <si>
    <t>Kielce</t>
  </si>
  <si>
    <t>Tarnow</t>
  </si>
  <si>
    <t>PK</t>
  </si>
  <si>
    <t>Rzeszow-Jasionka Intl AP</t>
  </si>
  <si>
    <t>Sandomierz</t>
  </si>
  <si>
    <t>Zamosc-Mokre AP</t>
  </si>
  <si>
    <t>Bielsko-Biala AP</t>
  </si>
  <si>
    <t>Zakopane</t>
  </si>
  <si>
    <t>Kasprowy Wierch Obserwatorium Meteorologiczne</t>
  </si>
  <si>
    <t>Nowy Sacz</t>
  </si>
  <si>
    <t>Krosno</t>
  </si>
  <si>
    <t>Lesko</t>
  </si>
  <si>
    <t>Przemysl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</si>
</sst>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A3434-6D04-47F1-AC9E-3EFD64D4BE80}">
  <dimension ref="A1:J62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7109375" bestFit="1" customWidth="1"/>
    <col min="2" max="2" width="5.28515625" bestFit="1" customWidth="1"/>
    <col min="3" max="3" width="46.42578125" bestFit="1" customWidth="1"/>
    <col min="4" max="5" width="7" bestFit="1" customWidth="1"/>
    <col min="7" max="7" width="10.140625" customWidth="1"/>
  </cols>
  <sheetData>
    <row r="1" spans="1:10" ht="4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</row>
    <row r="2" spans="1:10" x14ac:dyDescent="0.25">
      <c r="A2" t="s">
        <v>10</v>
      </c>
      <c r="B2" t="s">
        <v>11</v>
      </c>
      <c r="C2" t="s">
        <v>12</v>
      </c>
      <c r="D2">
        <v>121000</v>
      </c>
      <c r="E2" t="s">
        <v>13</v>
      </c>
      <c r="F2">
        <v>54.183329999999998</v>
      </c>
      <c r="G2">
        <v>15.58333</v>
      </c>
      <c r="H2">
        <v>1</v>
      </c>
      <c r="I2">
        <v>5</v>
      </c>
      <c r="J2" t="str">
        <f>HYPERLINK("https://climate.onebuilding.org/WMO_Region_6_Europe/POL_Poland/ZP_Zachodniopomorskie/POL_ZP_Kolobrzeg.121000_IMGW.zip")</f>
        <v>https://climate.onebuilding.org/WMO_Region_6_Europe/POL_Poland/ZP_Zachodniopomorskie/POL_ZP_Kolobrzeg.121000_IMGW.zip</v>
      </c>
    </row>
    <row r="3" spans="1:10" x14ac:dyDescent="0.25">
      <c r="A3" t="s">
        <v>10</v>
      </c>
      <c r="B3" t="s">
        <v>11</v>
      </c>
      <c r="C3" t="s">
        <v>14</v>
      </c>
      <c r="D3">
        <v>121050</v>
      </c>
      <c r="E3" t="s">
        <v>13</v>
      </c>
      <c r="F3">
        <v>54.2</v>
      </c>
      <c r="G3">
        <v>16.183330000000002</v>
      </c>
      <c r="H3">
        <v>1</v>
      </c>
      <c r="I3">
        <v>34</v>
      </c>
      <c r="J3" t="str">
        <f>HYPERLINK("https://climate.onebuilding.org/WMO_Region_6_Europe/POL_Poland/ZP_Zachodniopomorskie/POL_ZP_Koszalin.121050_IMGW.zip")</f>
        <v>https://climate.onebuilding.org/WMO_Region_6_Europe/POL_Poland/ZP_Zachodniopomorskie/POL_ZP_Koszalin.121050_IMGW.zip</v>
      </c>
    </row>
    <row r="4" spans="1:10" x14ac:dyDescent="0.25">
      <c r="A4" t="s">
        <v>10</v>
      </c>
      <c r="B4" t="s">
        <v>15</v>
      </c>
      <c r="C4" t="s">
        <v>16</v>
      </c>
      <c r="D4">
        <v>121150</v>
      </c>
      <c r="E4" t="s">
        <v>13</v>
      </c>
      <c r="F4">
        <v>54.583329999999997</v>
      </c>
      <c r="G4">
        <v>16.850000000000001</v>
      </c>
      <c r="H4">
        <v>1</v>
      </c>
      <c r="I4">
        <v>11</v>
      </c>
      <c r="J4" t="str">
        <f>HYPERLINK("https://climate.onebuilding.org/WMO_Region_6_Europe/POL_Poland/PM_Pomorskie/POL_PM_Ustka.121150_IMGW.zip")</f>
        <v>https://climate.onebuilding.org/WMO_Region_6_Europe/POL_Poland/PM_Pomorskie/POL_PM_Ustka.121150_IMGW.zip</v>
      </c>
    </row>
    <row r="5" spans="1:10" x14ac:dyDescent="0.25">
      <c r="A5" t="s">
        <v>10</v>
      </c>
      <c r="B5" t="s">
        <v>15</v>
      </c>
      <c r="C5" t="s">
        <v>17</v>
      </c>
      <c r="D5">
        <v>121200</v>
      </c>
      <c r="E5" t="s">
        <v>13</v>
      </c>
      <c r="F5">
        <v>54.75</v>
      </c>
      <c r="G5">
        <v>17.55</v>
      </c>
      <c r="H5">
        <v>1</v>
      </c>
      <c r="I5">
        <v>6</v>
      </c>
      <c r="J5" t="str">
        <f>HYPERLINK("https://climate.onebuilding.org/WMO_Region_6_Europe/POL_Poland/PM_Pomorskie/POL_PM_Leba.121200_IMGW.zip")</f>
        <v>https://climate.onebuilding.org/WMO_Region_6_Europe/POL_Poland/PM_Pomorskie/POL_PM_Leba.121200_IMGW.zip</v>
      </c>
    </row>
    <row r="6" spans="1:10" x14ac:dyDescent="0.25">
      <c r="A6" t="s">
        <v>10</v>
      </c>
      <c r="B6" t="s">
        <v>15</v>
      </c>
      <c r="C6" t="s">
        <v>18</v>
      </c>
      <c r="D6">
        <v>121250</v>
      </c>
      <c r="E6" t="s">
        <v>13</v>
      </c>
      <c r="F6">
        <v>54.55</v>
      </c>
      <c r="G6">
        <v>17.75</v>
      </c>
      <c r="H6">
        <v>1</v>
      </c>
      <c r="I6">
        <v>41</v>
      </c>
      <c r="J6" t="str">
        <f>HYPERLINK("https://climate.onebuilding.org/WMO_Region_6_Europe/POL_Poland/PM_Pomorskie/POL_PM_Lebork.121250_IMGW.zip")</f>
        <v>https://climate.onebuilding.org/WMO_Region_6_Europe/POL_Poland/PM_Pomorskie/POL_PM_Lebork.121250_IMGW.zip</v>
      </c>
    </row>
    <row r="7" spans="1:10" x14ac:dyDescent="0.25">
      <c r="A7" t="s">
        <v>10</v>
      </c>
      <c r="B7" t="s">
        <v>15</v>
      </c>
      <c r="C7" t="s">
        <v>19</v>
      </c>
      <c r="D7">
        <v>121350</v>
      </c>
      <c r="E7" t="s">
        <v>13</v>
      </c>
      <c r="F7">
        <v>54.616660000000003</v>
      </c>
      <c r="G7">
        <v>18.783329999999999</v>
      </c>
      <c r="H7">
        <v>1</v>
      </c>
      <c r="I7">
        <v>3</v>
      </c>
      <c r="J7" t="str">
        <f>HYPERLINK("https://climate.onebuilding.org/WMO_Region_6_Europe/POL_Poland/PM_Pomorskie/POL_PM_Hel.121350_IMGW.zip")</f>
        <v>https://climate.onebuilding.org/WMO_Region_6_Europe/POL_Poland/PM_Pomorskie/POL_PM_Hel.121350_IMGW.zip</v>
      </c>
    </row>
    <row r="8" spans="1:10" x14ac:dyDescent="0.25">
      <c r="A8" t="s">
        <v>10</v>
      </c>
      <c r="B8" t="s">
        <v>15</v>
      </c>
      <c r="C8" t="s">
        <v>20</v>
      </c>
      <c r="D8">
        <v>121400</v>
      </c>
      <c r="E8" t="s">
        <v>13</v>
      </c>
      <c r="F8">
        <v>54.35</v>
      </c>
      <c r="G8">
        <v>18.633330000000001</v>
      </c>
      <c r="H8">
        <v>1</v>
      </c>
      <c r="I8">
        <v>63</v>
      </c>
      <c r="J8" t="str">
        <f>HYPERLINK("https://climate.onebuilding.org/WMO_Region_6_Europe/POL_Poland/PM_Pomorskie/POL_PM_Gdansk-Port.Polnocny.121400_IMGW.zip")</f>
        <v>https://climate.onebuilding.org/WMO_Region_6_Europe/POL_Poland/PM_Pomorskie/POL_PM_Gdansk-Port.Polnocny.121400_IMGW.zip</v>
      </c>
    </row>
    <row r="9" spans="1:10" x14ac:dyDescent="0.25">
      <c r="A9" t="s">
        <v>10</v>
      </c>
      <c r="B9" t="s">
        <v>21</v>
      </c>
      <c r="C9" t="s">
        <v>22</v>
      </c>
      <c r="D9">
        <v>121600</v>
      </c>
      <c r="E9" t="s">
        <v>13</v>
      </c>
      <c r="F9">
        <v>54.15</v>
      </c>
      <c r="G9">
        <v>19.433330000000002</v>
      </c>
      <c r="H9">
        <v>1</v>
      </c>
      <c r="I9">
        <v>43</v>
      </c>
      <c r="J9" t="str">
        <f>HYPERLINK("https://climate.onebuilding.org/WMO_Region_6_Europe/POL_Poland/WN_Warminsko-Mazurskie/POL_WN_Elblag.121600_IMGW.zip")</f>
        <v>https://climate.onebuilding.org/WMO_Region_6_Europe/POL_Poland/WN_Warminsko-Mazurskie/POL_WN_Elblag.121600_IMGW.zip</v>
      </c>
    </row>
    <row r="10" spans="1:10" x14ac:dyDescent="0.25">
      <c r="A10" t="s">
        <v>10</v>
      </c>
      <c r="B10" t="s">
        <v>21</v>
      </c>
      <c r="C10" t="s">
        <v>23</v>
      </c>
      <c r="D10">
        <v>121850</v>
      </c>
      <c r="E10" t="s">
        <v>13</v>
      </c>
      <c r="F10">
        <v>54.078060000000001</v>
      </c>
      <c r="G10">
        <v>21.376390000000001</v>
      </c>
      <c r="H10">
        <v>1</v>
      </c>
      <c r="I10">
        <v>110</v>
      </c>
      <c r="J10" t="str">
        <f>HYPERLINK("https://climate.onebuilding.org/WMO_Region_6_Europe/POL_Poland/WN_Warminsko-Mazurskie/POL_WN_Ketrzyn.121850_IMGW.zip")</f>
        <v>https://climate.onebuilding.org/WMO_Region_6_Europe/POL_Poland/WN_Warminsko-Mazurskie/POL_WN_Ketrzyn.121850_IMGW.zip</v>
      </c>
    </row>
    <row r="11" spans="1:10" x14ac:dyDescent="0.25">
      <c r="A11" t="s">
        <v>10</v>
      </c>
      <c r="B11" t="s">
        <v>24</v>
      </c>
      <c r="C11" t="s">
        <v>25</v>
      </c>
      <c r="D11">
        <v>121950</v>
      </c>
      <c r="E11" t="s">
        <v>13</v>
      </c>
      <c r="F11">
        <v>54.099449999999997</v>
      </c>
      <c r="G11">
        <v>22.933060000000001</v>
      </c>
      <c r="H11">
        <v>1</v>
      </c>
      <c r="I11">
        <v>186</v>
      </c>
      <c r="J11" t="str">
        <f>HYPERLINK("https://climate.onebuilding.org/WMO_Region_6_Europe/POL_Poland/PD_Podlaskie/POL_PD_Suwalki.121950_IMGW.zip")</f>
        <v>https://climate.onebuilding.org/WMO_Region_6_Europe/POL_Poland/PD_Podlaskie/POL_PD_Suwalki.121950_IMGW.zip</v>
      </c>
    </row>
    <row r="12" spans="1:10" x14ac:dyDescent="0.25">
      <c r="A12" t="s">
        <v>10</v>
      </c>
      <c r="B12" t="s">
        <v>11</v>
      </c>
      <c r="C12" t="s">
        <v>26</v>
      </c>
      <c r="D12">
        <v>122000</v>
      </c>
      <c r="E12" t="s">
        <v>13</v>
      </c>
      <c r="F12">
        <v>53.916670000000003</v>
      </c>
      <c r="G12">
        <v>14.25</v>
      </c>
      <c r="H12">
        <v>1</v>
      </c>
      <c r="I12">
        <v>5</v>
      </c>
      <c r="J12" t="str">
        <f>HYPERLINK("https://climate.onebuilding.org/WMO_Region_6_Europe/POL_Poland/ZP_Zachodniopomorskie/POL_ZP_Swinoujscie.122000_IMGW.zip")</f>
        <v>https://climate.onebuilding.org/WMO_Region_6_Europe/POL_Poland/ZP_Zachodniopomorskie/POL_ZP_Swinoujscie.122000_IMGW.zip</v>
      </c>
    </row>
    <row r="13" spans="1:10" x14ac:dyDescent="0.25">
      <c r="A13" t="s">
        <v>10</v>
      </c>
      <c r="B13" t="s">
        <v>11</v>
      </c>
      <c r="C13" t="s">
        <v>27</v>
      </c>
      <c r="D13">
        <v>122050</v>
      </c>
      <c r="E13" t="s">
        <v>13</v>
      </c>
      <c r="F13">
        <v>53.4</v>
      </c>
      <c r="G13">
        <v>14.66667</v>
      </c>
      <c r="H13">
        <v>1</v>
      </c>
      <c r="I13">
        <v>7</v>
      </c>
      <c r="J13" t="str">
        <f>HYPERLINK("https://climate.onebuilding.org/WMO_Region_6_Europe/POL_Poland/ZP_Zachodniopomorskie/POL_ZP_Szczecin-Dabie.AP.122050_IMGW.zip")</f>
        <v>https://climate.onebuilding.org/WMO_Region_6_Europe/POL_Poland/ZP_Zachodniopomorskie/POL_ZP_Szczecin-Dabie.AP.122050_IMGW.zip</v>
      </c>
    </row>
    <row r="14" spans="1:10" x14ac:dyDescent="0.25">
      <c r="A14" t="s">
        <v>10</v>
      </c>
      <c r="B14" t="s">
        <v>11</v>
      </c>
      <c r="C14" t="s">
        <v>28</v>
      </c>
      <c r="D14">
        <v>122100</v>
      </c>
      <c r="E14" t="s">
        <v>13</v>
      </c>
      <c r="F14">
        <v>53.716670000000001</v>
      </c>
      <c r="G14">
        <v>15.116669999999999</v>
      </c>
      <c r="H14">
        <v>1</v>
      </c>
      <c r="I14">
        <v>56</v>
      </c>
      <c r="J14" t="str">
        <f>HYPERLINK("https://climate.onebuilding.org/WMO_Region_6_Europe/POL_Poland/ZP_Zachodniopomorskie/POL_ZP_Resko.122100_IMGW.zip")</f>
        <v>https://climate.onebuilding.org/WMO_Region_6_Europe/POL_Poland/ZP_Zachodniopomorskie/POL_ZP_Resko.122100_IMGW.zip</v>
      </c>
    </row>
    <row r="15" spans="1:10" x14ac:dyDescent="0.25">
      <c r="A15" t="s">
        <v>10</v>
      </c>
      <c r="B15" t="s">
        <v>11</v>
      </c>
      <c r="C15" t="s">
        <v>29</v>
      </c>
      <c r="D15">
        <v>122150</v>
      </c>
      <c r="E15" t="s">
        <v>13</v>
      </c>
      <c r="F15">
        <v>53.716670000000001</v>
      </c>
      <c r="G15">
        <v>16.7</v>
      </c>
      <c r="H15">
        <v>1</v>
      </c>
      <c r="I15">
        <v>144</v>
      </c>
      <c r="J15" t="str">
        <f>HYPERLINK("https://climate.onebuilding.org/WMO_Region_6_Europe/POL_Poland/ZP_Zachodniopomorskie/POL_ZP_Szczecinek.122150_IMGW.zip")</f>
        <v>https://climate.onebuilding.org/WMO_Region_6_Europe/POL_Poland/ZP_Zachodniopomorskie/POL_ZP_Szczecinek.122150_IMGW.zip</v>
      </c>
    </row>
    <row r="16" spans="1:10" x14ac:dyDescent="0.25">
      <c r="A16" t="s">
        <v>10</v>
      </c>
      <c r="B16" t="s">
        <v>30</v>
      </c>
      <c r="C16" t="s">
        <v>31</v>
      </c>
      <c r="D16">
        <v>122300</v>
      </c>
      <c r="E16" t="s">
        <v>13</v>
      </c>
      <c r="F16">
        <v>53.15</v>
      </c>
      <c r="G16">
        <v>16.75</v>
      </c>
      <c r="H16">
        <v>1</v>
      </c>
      <c r="I16">
        <v>73</v>
      </c>
      <c r="J16" t="str">
        <f>HYPERLINK("https://climate.onebuilding.org/WMO_Region_6_Europe/POL_Poland/WP_Wielkopolskie/POL_WP_Pila.122300_IMGW.zip")</f>
        <v>https://climate.onebuilding.org/WMO_Region_6_Europe/POL_Poland/WP_Wielkopolskie/POL_WP_Pila.122300_IMGW.zip</v>
      </c>
    </row>
    <row r="17" spans="1:10" x14ac:dyDescent="0.25">
      <c r="A17" t="s">
        <v>10</v>
      </c>
      <c r="B17" t="s">
        <v>15</v>
      </c>
      <c r="C17" t="s">
        <v>32</v>
      </c>
      <c r="D17">
        <v>122350</v>
      </c>
      <c r="E17" t="s">
        <v>13</v>
      </c>
      <c r="F17">
        <v>53.7</v>
      </c>
      <c r="G17">
        <v>17.566669999999998</v>
      </c>
      <c r="H17">
        <v>1</v>
      </c>
      <c r="I17">
        <v>172</v>
      </c>
      <c r="J17" t="str">
        <f>HYPERLINK("https://climate.onebuilding.org/WMO_Region_6_Europe/POL_Poland/PM_Pomorskie/POL_PM_Chojnice.122350_IMGW.zip")</f>
        <v>https://climate.onebuilding.org/WMO_Region_6_Europe/POL_Poland/PM_Pomorskie/POL_PM_Chojnice.122350_IMGW.zip</v>
      </c>
    </row>
    <row r="18" spans="1:10" x14ac:dyDescent="0.25">
      <c r="A18" t="s">
        <v>10</v>
      </c>
      <c r="B18" t="s">
        <v>33</v>
      </c>
      <c r="C18" t="s">
        <v>34</v>
      </c>
      <c r="D18">
        <v>122400</v>
      </c>
      <c r="E18" t="s">
        <v>13</v>
      </c>
      <c r="F18">
        <v>53.15</v>
      </c>
      <c r="G18">
        <v>18</v>
      </c>
      <c r="H18">
        <v>1</v>
      </c>
      <c r="I18">
        <v>49</v>
      </c>
      <c r="J18" t="str">
        <f>HYPERLINK("https://climate.onebuilding.org/WMO_Region_6_Europe/POL_Poland/KP_Kujawsko-Pomorskie/POL_KP_Bydgoszcz-Paderewski.AP.122400_IMGW.zip")</f>
        <v>https://climate.onebuilding.org/WMO_Region_6_Europe/POL_Poland/KP_Kujawsko-Pomorskie/POL_KP_Bydgoszcz-Paderewski.AP.122400_IMGW.zip</v>
      </c>
    </row>
    <row r="19" spans="1:10" x14ac:dyDescent="0.25">
      <c r="A19" t="s">
        <v>10</v>
      </c>
      <c r="B19" t="s">
        <v>33</v>
      </c>
      <c r="C19" t="s">
        <v>35</v>
      </c>
      <c r="D19">
        <v>122500</v>
      </c>
      <c r="E19" t="s">
        <v>13</v>
      </c>
      <c r="F19">
        <v>51.1</v>
      </c>
      <c r="G19">
        <v>23.08333</v>
      </c>
      <c r="H19">
        <v>1</v>
      </c>
      <c r="I19">
        <v>72</v>
      </c>
      <c r="J19" t="str">
        <f>HYPERLINK("https://climate.onebuilding.org/WMO_Region_6_Europe/POL_Poland/KP_Kujawsko-Pomorskie/POL_KP_Torun.122500_IMGW.zip")</f>
        <v>https://climate.onebuilding.org/WMO_Region_6_Europe/POL_Poland/KP_Kujawsko-Pomorskie/POL_KP_Torun.122500_IMGW.zip</v>
      </c>
    </row>
    <row r="20" spans="1:10" x14ac:dyDescent="0.25">
      <c r="A20" t="s">
        <v>10</v>
      </c>
      <c r="B20" t="s">
        <v>36</v>
      </c>
      <c r="C20" t="s">
        <v>37</v>
      </c>
      <c r="D20">
        <v>122700</v>
      </c>
      <c r="E20" t="s">
        <v>13</v>
      </c>
      <c r="F20">
        <v>53.116660000000003</v>
      </c>
      <c r="G20">
        <v>20.383330000000001</v>
      </c>
      <c r="H20">
        <v>1</v>
      </c>
      <c r="I20">
        <v>149</v>
      </c>
      <c r="J20" t="str">
        <f>HYPERLINK("https://climate.onebuilding.org/WMO_Region_6_Europe/POL_Poland/MZ_Mazowieckie/POL_MZ_Mlawa.122700_IMGW.zip")</f>
        <v>https://climate.onebuilding.org/WMO_Region_6_Europe/POL_Poland/MZ_Mazowieckie/POL_MZ_Mlawa.122700_IMGW.zip</v>
      </c>
    </row>
    <row r="21" spans="1:10" x14ac:dyDescent="0.25">
      <c r="A21" t="s">
        <v>10</v>
      </c>
      <c r="B21" t="s">
        <v>21</v>
      </c>
      <c r="C21" t="s">
        <v>38</v>
      </c>
      <c r="D21">
        <v>122720</v>
      </c>
      <c r="E21" t="s">
        <v>13</v>
      </c>
      <c r="F21">
        <v>53.783329999999999</v>
      </c>
      <c r="G21">
        <v>20.483329999999999</v>
      </c>
      <c r="H21">
        <v>1</v>
      </c>
      <c r="I21">
        <v>137</v>
      </c>
      <c r="J21" t="str">
        <f>HYPERLINK("https://climate.onebuilding.org/WMO_Region_6_Europe/POL_Poland/WN_Warminsko-Mazurskie/POL_WN_Olsztyn.AP.122720_IMGW.zip")</f>
        <v>https://climate.onebuilding.org/WMO_Region_6_Europe/POL_Poland/WN_Warminsko-Mazurskie/POL_WN_Olsztyn.AP.122720_IMGW.zip</v>
      </c>
    </row>
    <row r="22" spans="1:10" x14ac:dyDescent="0.25">
      <c r="A22" t="s">
        <v>10</v>
      </c>
      <c r="B22" t="s">
        <v>21</v>
      </c>
      <c r="C22" t="s">
        <v>39</v>
      </c>
      <c r="D22">
        <v>122800</v>
      </c>
      <c r="E22" t="s">
        <v>13</v>
      </c>
      <c r="F22">
        <v>53.8</v>
      </c>
      <c r="G22">
        <v>21.58333</v>
      </c>
      <c r="H22">
        <v>1</v>
      </c>
      <c r="I22">
        <v>132</v>
      </c>
      <c r="J22" t="str">
        <f>HYPERLINK("https://climate.onebuilding.org/WMO_Region_6_Europe/POL_Poland/WN_Warminsko-Mazurskie/POL_WN_Mikolajki.122800_IMGW.zip")</f>
        <v>https://climate.onebuilding.org/WMO_Region_6_Europe/POL_Poland/WN_Warminsko-Mazurskie/POL_WN_Mikolajki.122800_IMGW.zip</v>
      </c>
    </row>
    <row r="23" spans="1:10" x14ac:dyDescent="0.25">
      <c r="A23" t="s">
        <v>10</v>
      </c>
      <c r="B23" t="s">
        <v>40</v>
      </c>
      <c r="C23" t="s">
        <v>41</v>
      </c>
      <c r="D23">
        <v>122850</v>
      </c>
      <c r="E23" t="s">
        <v>13</v>
      </c>
      <c r="F23">
        <v>51.166670000000003</v>
      </c>
      <c r="G23">
        <v>19.133330000000001</v>
      </c>
      <c r="H23">
        <v>1</v>
      </c>
      <c r="I23">
        <v>97</v>
      </c>
      <c r="J23" t="str">
        <f>HYPERLINK("https://climate.onebuilding.org/WMO_Region_6_Europe/POL_Poland/LD_Lodzkie/POL_LD_Ostroleka.122850_IMGW.zip")</f>
        <v>https://climate.onebuilding.org/WMO_Region_6_Europe/POL_Poland/LD_Lodzkie/POL_LD_Ostroleka.122850_IMGW.zip</v>
      </c>
    </row>
    <row r="24" spans="1:10" x14ac:dyDescent="0.25">
      <c r="A24" t="s">
        <v>10</v>
      </c>
      <c r="B24" t="s">
        <v>24</v>
      </c>
      <c r="C24" t="s">
        <v>42</v>
      </c>
      <c r="D24">
        <v>122950</v>
      </c>
      <c r="E24" t="s">
        <v>13</v>
      </c>
      <c r="F24">
        <v>53</v>
      </c>
      <c r="G24">
        <v>23.25</v>
      </c>
      <c r="H24">
        <v>1</v>
      </c>
      <c r="I24">
        <v>151</v>
      </c>
      <c r="J24" t="str">
        <f>HYPERLINK("https://climate.onebuilding.org/WMO_Region_6_Europe/POL_Poland/PD_Podlaskie/POL_PD_Bialystok-Krywlany.AP.122950_IMGW.zip")</f>
        <v>https://climate.onebuilding.org/WMO_Region_6_Europe/POL_Poland/PD_Podlaskie/POL_PD_Bialystok-Krywlany.AP.122950_IMGW.zip</v>
      </c>
    </row>
    <row r="25" spans="1:10" x14ac:dyDescent="0.25">
      <c r="A25" t="s">
        <v>10</v>
      </c>
      <c r="B25" t="s">
        <v>43</v>
      </c>
      <c r="C25" t="s">
        <v>44</v>
      </c>
      <c r="D25">
        <v>123000</v>
      </c>
      <c r="E25" t="s">
        <v>13</v>
      </c>
      <c r="F25">
        <v>52.733330000000002</v>
      </c>
      <c r="G25">
        <v>15.23333</v>
      </c>
      <c r="H25">
        <v>1</v>
      </c>
      <c r="I25">
        <v>73</v>
      </c>
      <c r="J25" t="str">
        <f>HYPERLINK("https://climate.onebuilding.org/WMO_Region_6_Europe/POL_Poland/LB_Lubuskie/POL_LB_Gorzow.Wielkopolski.123000_IMGW.zip")</f>
        <v>https://climate.onebuilding.org/WMO_Region_6_Europe/POL_Poland/LB_Lubuskie/POL_LB_Gorzow.Wielkopolski.123000_IMGW.zip</v>
      </c>
    </row>
    <row r="26" spans="1:10" x14ac:dyDescent="0.25">
      <c r="A26" t="s">
        <v>10</v>
      </c>
      <c r="B26" t="s">
        <v>43</v>
      </c>
      <c r="C26" t="s">
        <v>45</v>
      </c>
      <c r="D26">
        <v>123100</v>
      </c>
      <c r="E26" t="s">
        <v>13</v>
      </c>
      <c r="F26">
        <v>52.35</v>
      </c>
      <c r="G26">
        <v>14.58333</v>
      </c>
      <c r="H26">
        <v>1</v>
      </c>
      <c r="I26">
        <v>24</v>
      </c>
      <c r="J26" t="str">
        <f>HYPERLINK("https://climate.onebuilding.org/WMO_Region_6_Europe/POL_Poland/LB_Lubuskie/POL_LB_Slubice.123100_IMGW.zip")</f>
        <v>https://climate.onebuilding.org/WMO_Region_6_Europe/POL_Poland/LB_Lubuskie/POL_LB_Slubice.123100_IMGW.zip</v>
      </c>
    </row>
    <row r="27" spans="1:10" x14ac:dyDescent="0.25">
      <c r="A27" t="s">
        <v>10</v>
      </c>
      <c r="B27" t="s">
        <v>46</v>
      </c>
      <c r="C27" t="s">
        <v>47</v>
      </c>
      <c r="D27">
        <v>123300</v>
      </c>
      <c r="E27" t="s">
        <v>13</v>
      </c>
      <c r="F27">
        <v>52.416670000000003</v>
      </c>
      <c r="G27">
        <v>16.966670000000001</v>
      </c>
      <c r="H27">
        <v>1</v>
      </c>
      <c r="I27">
        <v>84</v>
      </c>
      <c r="J27" t="str">
        <f>HYPERLINK("https://climate.onebuilding.org/WMO_Region_6_Europe/POL_Poland/WP_Wielkopolskie/POL_WP_Poznan-Lawica-Wieniawski.AP.123300_IMGW.zip")</f>
        <v>https://climate.onebuilding.org/WMO_Region_6_Europe/POL_Poland/WP_Wielkopolskie/POL_WP_Poznan-Lawica-Wieniawski.AP.123300_IMGW.zip</v>
      </c>
    </row>
    <row r="28" spans="1:10" x14ac:dyDescent="0.25">
      <c r="A28" t="s">
        <v>10</v>
      </c>
      <c r="B28" t="s">
        <v>30</v>
      </c>
      <c r="C28" t="s">
        <v>48</v>
      </c>
      <c r="D28">
        <v>123450</v>
      </c>
      <c r="E28" t="s">
        <v>13</v>
      </c>
      <c r="F28">
        <v>52.183329999999998</v>
      </c>
      <c r="G28">
        <v>18.616669999999999</v>
      </c>
      <c r="H28">
        <v>1</v>
      </c>
      <c r="I28">
        <v>117</v>
      </c>
      <c r="J28" t="str">
        <f>HYPERLINK("https://climate.onebuilding.org/WMO_Region_6_Europe/POL_Poland/WP_Wielkopolskie/POL_WP_Kolo.123450_IMGW.zip")</f>
        <v>https://climate.onebuilding.org/WMO_Region_6_Europe/POL_Poland/WP_Wielkopolskie/POL_WP_Kolo.123450_IMGW.zip</v>
      </c>
    </row>
    <row r="29" spans="1:10" x14ac:dyDescent="0.25">
      <c r="A29" t="s">
        <v>10</v>
      </c>
      <c r="B29" t="s">
        <v>36</v>
      </c>
      <c r="C29" t="s">
        <v>49</v>
      </c>
      <c r="D29">
        <v>123600</v>
      </c>
      <c r="E29" t="s">
        <v>13</v>
      </c>
      <c r="F29">
        <v>52.55</v>
      </c>
      <c r="G29">
        <v>19.7</v>
      </c>
      <c r="H29">
        <v>1</v>
      </c>
      <c r="I29">
        <v>109</v>
      </c>
      <c r="J29" t="str">
        <f>HYPERLINK("https://climate.onebuilding.org/WMO_Region_6_Europe/POL_Poland/MZ_Mazowieckie/POL_MZ_Plock.AP.123600_IMGW.zip")</f>
        <v>https://climate.onebuilding.org/WMO_Region_6_Europe/POL_Poland/MZ_Mazowieckie/POL_MZ_Plock.AP.123600_IMGW.zip</v>
      </c>
    </row>
    <row r="30" spans="1:10" x14ac:dyDescent="0.25">
      <c r="A30" t="s">
        <v>10</v>
      </c>
      <c r="B30" t="s">
        <v>36</v>
      </c>
      <c r="C30" t="s">
        <v>50</v>
      </c>
      <c r="D30">
        <v>123750</v>
      </c>
      <c r="E30" t="s">
        <v>13</v>
      </c>
      <c r="F30">
        <v>52.25</v>
      </c>
      <c r="G30">
        <v>21</v>
      </c>
      <c r="H30">
        <v>1</v>
      </c>
      <c r="I30">
        <v>106</v>
      </c>
      <c r="J30" t="str">
        <f>HYPERLINK("https://climate.onebuilding.org/WMO_Region_6_Europe/POL_Poland/MZ_Mazowieckie/POL_MZ_Warszawa-Chopina.Intl.AP.123750_IMGW.zip")</f>
        <v>https://climate.onebuilding.org/WMO_Region_6_Europe/POL_Poland/MZ_Mazowieckie/POL_MZ_Warszawa-Chopina.Intl.AP.123750_IMGW.zip</v>
      </c>
    </row>
    <row r="31" spans="1:10" x14ac:dyDescent="0.25">
      <c r="A31" t="s">
        <v>10</v>
      </c>
      <c r="B31" t="s">
        <v>36</v>
      </c>
      <c r="C31" t="s">
        <v>51</v>
      </c>
      <c r="D31">
        <v>123850</v>
      </c>
      <c r="E31" t="s">
        <v>13</v>
      </c>
      <c r="F31">
        <v>52.166670000000003</v>
      </c>
      <c r="G31">
        <v>22.3</v>
      </c>
      <c r="H31">
        <v>1</v>
      </c>
      <c r="I31">
        <v>155</v>
      </c>
      <c r="J31" t="str">
        <f>HYPERLINK("https://climate.onebuilding.org/WMO_Region_6_Europe/POL_Poland/MZ_Mazowieckie/POL_MZ_Siedlce.123850_IMGW.zip")</f>
        <v>https://climate.onebuilding.org/WMO_Region_6_Europe/POL_Poland/MZ_Mazowieckie/POL_MZ_Siedlce.123850_IMGW.zip</v>
      </c>
    </row>
    <row r="32" spans="1:10" x14ac:dyDescent="0.25">
      <c r="A32" t="s">
        <v>10</v>
      </c>
      <c r="B32" t="s">
        <v>52</v>
      </c>
      <c r="C32" t="s">
        <v>53</v>
      </c>
      <c r="D32">
        <v>123990</v>
      </c>
      <c r="E32" t="s">
        <v>13</v>
      </c>
      <c r="F32">
        <v>52.083329999999997</v>
      </c>
      <c r="G32">
        <v>23.566669999999998</v>
      </c>
      <c r="H32">
        <v>1</v>
      </c>
      <c r="I32">
        <v>137</v>
      </c>
      <c r="J32" t="str">
        <f>HYPERLINK("https://climate.onebuilding.org/WMO_Region_6_Europe/POL_Poland/LU_Lubelskie/POL_LU_Terespol.123990_IMGW.zip")</f>
        <v>https://climate.onebuilding.org/WMO_Region_6_Europe/POL_Poland/LU_Lubelskie/POL_LU_Terespol.123990_IMGW.zip</v>
      </c>
    </row>
    <row r="33" spans="1:10" x14ac:dyDescent="0.25">
      <c r="A33" t="s">
        <v>10</v>
      </c>
      <c r="B33" t="s">
        <v>43</v>
      </c>
      <c r="C33" t="s">
        <v>54</v>
      </c>
      <c r="D33">
        <v>124000</v>
      </c>
      <c r="E33" t="s">
        <v>13</v>
      </c>
      <c r="F33">
        <v>51.933329999999998</v>
      </c>
      <c r="G33">
        <v>15.5</v>
      </c>
      <c r="H33">
        <v>1</v>
      </c>
      <c r="I33">
        <v>192</v>
      </c>
      <c r="J33" t="str">
        <f>HYPERLINK("https://climate.onebuilding.org/WMO_Region_6_Europe/POL_Poland/LB_Lubuskie/POL_LB_Zielona.Gora.124000_IMGW.zip")</f>
        <v>https://climate.onebuilding.org/WMO_Region_6_Europe/POL_Poland/LB_Lubuskie/POL_LB_Zielona.Gora.124000_IMGW.zip</v>
      </c>
    </row>
    <row r="34" spans="1:10" x14ac:dyDescent="0.25">
      <c r="A34" t="s">
        <v>10</v>
      </c>
      <c r="B34" t="s">
        <v>55</v>
      </c>
      <c r="C34" t="s">
        <v>56</v>
      </c>
      <c r="D34">
        <v>124150</v>
      </c>
      <c r="E34" t="s">
        <v>13</v>
      </c>
      <c r="F34">
        <v>51.2</v>
      </c>
      <c r="G34">
        <v>16.2</v>
      </c>
      <c r="H34">
        <v>1</v>
      </c>
      <c r="I34">
        <v>124</v>
      </c>
      <c r="J34" t="str">
        <f>HYPERLINK("https://climate.onebuilding.org/WMO_Region_6_Europe/POL_Poland/DS_Dolnoslaskie/POL_DS_Legnica.124150_IMGW.zip")</f>
        <v>https://climate.onebuilding.org/WMO_Region_6_Europe/POL_Poland/DS_Dolnoslaskie/POL_DS_Legnica.124150_IMGW.zip</v>
      </c>
    </row>
    <row r="35" spans="1:10" x14ac:dyDescent="0.25">
      <c r="A35" t="s">
        <v>10</v>
      </c>
      <c r="B35" t="s">
        <v>30</v>
      </c>
      <c r="C35" t="s">
        <v>57</v>
      </c>
      <c r="D35">
        <v>124180</v>
      </c>
      <c r="E35" t="s">
        <v>13</v>
      </c>
      <c r="F35">
        <v>51.833329999999997</v>
      </c>
      <c r="G35">
        <v>16.533329999999999</v>
      </c>
      <c r="H35">
        <v>1</v>
      </c>
      <c r="I35">
        <v>92</v>
      </c>
      <c r="J35" t="str">
        <f>HYPERLINK("https://climate.onebuilding.org/WMO_Region_6_Europe/POL_Poland/WP_Wielkopolskie/POL_WP_Leszno-Strzyrzowice.AP.124180_IMGW.zip")</f>
        <v>https://climate.onebuilding.org/WMO_Region_6_Europe/POL_Poland/WP_Wielkopolskie/POL_WP_Leszno-Strzyrzowice.AP.124180_IMGW.zip</v>
      </c>
    </row>
    <row r="36" spans="1:10" x14ac:dyDescent="0.25">
      <c r="A36" t="s">
        <v>10</v>
      </c>
      <c r="B36" t="s">
        <v>55</v>
      </c>
      <c r="C36" t="s">
        <v>58</v>
      </c>
      <c r="D36">
        <v>124240</v>
      </c>
      <c r="E36" t="s">
        <v>13</v>
      </c>
      <c r="F36">
        <v>51.1</v>
      </c>
      <c r="G36">
        <v>17.033329999999999</v>
      </c>
      <c r="H36">
        <v>1</v>
      </c>
      <c r="I36">
        <v>124</v>
      </c>
      <c r="J36" t="str">
        <f>HYPERLINK("https://climate.onebuilding.org/WMO_Region_6_Europe/POL_Poland/DS_Dolnoslaskie/POL_DS_Wroclaw-Copernicus.AP.124240_IMGW.zip")</f>
        <v>https://climate.onebuilding.org/WMO_Region_6_Europe/POL_Poland/DS_Dolnoslaskie/POL_DS_Wroclaw-Copernicus.AP.124240_IMGW.zip</v>
      </c>
    </row>
    <row r="37" spans="1:10" x14ac:dyDescent="0.25">
      <c r="A37" t="s">
        <v>10</v>
      </c>
      <c r="B37" t="s">
        <v>30</v>
      </c>
      <c r="C37" t="s">
        <v>59</v>
      </c>
      <c r="D37">
        <v>124350</v>
      </c>
      <c r="E37" t="s">
        <v>13</v>
      </c>
      <c r="F37">
        <v>51.75</v>
      </c>
      <c r="G37">
        <v>18.08333</v>
      </c>
      <c r="H37">
        <v>1</v>
      </c>
      <c r="I37">
        <v>140</v>
      </c>
      <c r="J37" t="str">
        <f>HYPERLINK("https://climate.onebuilding.org/WMO_Region_6_Europe/POL_Poland/WP_Wielkopolskie/POL_WP_Kalisz.124350_IMGW.zip")</f>
        <v>https://climate.onebuilding.org/WMO_Region_6_Europe/POL_Poland/WP_Wielkopolskie/POL_WP_Kalisz.124350_IMGW.zip</v>
      </c>
    </row>
    <row r="38" spans="1:10" x14ac:dyDescent="0.25">
      <c r="A38" t="s">
        <v>10</v>
      </c>
      <c r="B38" t="s">
        <v>40</v>
      </c>
      <c r="C38" t="s">
        <v>60</v>
      </c>
      <c r="D38">
        <v>124550</v>
      </c>
      <c r="E38" t="s">
        <v>13</v>
      </c>
      <c r="F38">
        <v>51.216670000000001</v>
      </c>
      <c r="G38">
        <v>18.55</v>
      </c>
      <c r="H38">
        <v>1</v>
      </c>
      <c r="I38">
        <v>201</v>
      </c>
      <c r="J38" t="str">
        <f>HYPERLINK("https://climate.onebuilding.org/WMO_Region_6_Europe/POL_Poland/LD_Lodzkie/POL_LD_Wielun.124550_IMGW.zip")</f>
        <v>https://climate.onebuilding.org/WMO_Region_6_Europe/POL_Poland/LD_Lodzkie/POL_LD_Wielun.124550_IMGW.zip</v>
      </c>
    </row>
    <row r="39" spans="1:10" x14ac:dyDescent="0.25">
      <c r="A39" t="s">
        <v>10</v>
      </c>
      <c r="B39" t="s">
        <v>40</v>
      </c>
      <c r="C39" t="s">
        <v>61</v>
      </c>
      <c r="D39">
        <v>124650</v>
      </c>
      <c r="E39" t="s">
        <v>13</v>
      </c>
      <c r="F39">
        <v>51.75</v>
      </c>
      <c r="G39">
        <v>19.466670000000001</v>
      </c>
      <c r="H39">
        <v>1</v>
      </c>
      <c r="I39">
        <v>190</v>
      </c>
      <c r="J39" t="str">
        <f>HYPERLINK("https://climate.onebuilding.org/WMO_Region_6_Europe/POL_Poland/LD_Lodzkie/POL_LD_Lodz-Reymont.AP.124650_IMGW.zip")</f>
        <v>https://climate.onebuilding.org/WMO_Region_6_Europe/POL_Poland/LD_Lodzkie/POL_LD_Lodz-Reymont.AP.124650_IMGW.zip</v>
      </c>
    </row>
    <row r="40" spans="1:10" x14ac:dyDescent="0.25">
      <c r="A40" t="s">
        <v>10</v>
      </c>
      <c r="B40" t="s">
        <v>40</v>
      </c>
      <c r="C40" t="s">
        <v>62</v>
      </c>
      <c r="D40">
        <v>124690</v>
      </c>
      <c r="E40" t="s">
        <v>13</v>
      </c>
      <c r="F40">
        <v>51.366660000000003</v>
      </c>
      <c r="G40">
        <v>19.883330000000001</v>
      </c>
      <c r="H40">
        <v>1</v>
      </c>
      <c r="I40">
        <v>189</v>
      </c>
      <c r="J40" t="str">
        <f>HYPERLINK("https://climate.onebuilding.org/WMO_Region_6_Europe/POL_Poland/LD_Lodzkie/POL_LD_Sulejow.124690_IMGW.zip")</f>
        <v>https://climate.onebuilding.org/WMO_Region_6_Europe/POL_Poland/LD_Lodzkie/POL_LD_Sulejow.124690_IMGW.zip</v>
      </c>
    </row>
    <row r="41" spans="1:10" x14ac:dyDescent="0.25">
      <c r="A41" t="s">
        <v>10</v>
      </c>
      <c r="B41" t="s">
        <v>52</v>
      </c>
      <c r="C41" t="s">
        <v>63</v>
      </c>
      <c r="D41">
        <v>124950</v>
      </c>
      <c r="E41" t="s">
        <v>13</v>
      </c>
      <c r="F41">
        <v>51.25</v>
      </c>
      <c r="G41">
        <v>22.5</v>
      </c>
      <c r="H41">
        <v>1</v>
      </c>
      <c r="I41">
        <v>240</v>
      </c>
      <c r="J41" t="str">
        <f>HYPERLINK("https://climate.onebuilding.org/WMO_Region_6_Europe/POL_Poland/LU_Lubelskie/POL_LU_Lublin-Radawiec.AP.124950_IMGW.zip")</f>
        <v>https://climate.onebuilding.org/WMO_Region_6_Europe/POL_Poland/LU_Lubelskie/POL_LU_Lublin-Radawiec.AP.124950_IMGW.zip</v>
      </c>
    </row>
    <row r="42" spans="1:10" x14ac:dyDescent="0.25">
      <c r="A42" t="s">
        <v>10</v>
      </c>
      <c r="B42" t="s">
        <v>52</v>
      </c>
      <c r="C42" t="s">
        <v>64</v>
      </c>
      <c r="D42">
        <v>124970</v>
      </c>
      <c r="E42" t="s">
        <v>13</v>
      </c>
      <c r="F42">
        <v>51.55</v>
      </c>
      <c r="G42">
        <v>23.55</v>
      </c>
      <c r="H42">
        <v>1</v>
      </c>
      <c r="I42">
        <v>179</v>
      </c>
      <c r="J42" t="str">
        <f>HYPERLINK("https://climate.onebuilding.org/WMO_Region_6_Europe/POL_Poland/LU_Lubelskie/POL_LU_Wlodawa.124970_IMGW.zip")</f>
        <v>https://climate.onebuilding.org/WMO_Region_6_Europe/POL_Poland/LU_Lubelskie/POL_LU_Wlodawa.124970_IMGW.zip</v>
      </c>
    </row>
    <row r="43" spans="1:10" x14ac:dyDescent="0.25">
      <c r="A43" t="s">
        <v>10</v>
      </c>
      <c r="B43" t="s">
        <v>55</v>
      </c>
      <c r="C43" t="s">
        <v>65</v>
      </c>
      <c r="D43">
        <v>125000</v>
      </c>
      <c r="E43" t="s">
        <v>13</v>
      </c>
      <c r="F43">
        <v>50.900829999999999</v>
      </c>
      <c r="G43">
        <v>15.72528</v>
      </c>
      <c r="H43">
        <v>1</v>
      </c>
      <c r="I43">
        <v>344</v>
      </c>
      <c r="J43" t="str">
        <f>HYPERLINK("https://climate.onebuilding.org/WMO_Region_6_Europe/POL_Poland/DS_Dolnoslaskie/POL_DS_Jelenia-Gora.AP.125000_IMGW.zip")</f>
        <v>https://climate.onebuilding.org/WMO_Region_6_Europe/POL_Poland/DS_Dolnoslaskie/POL_DS_Jelenia-Gora.AP.125000_IMGW.zip</v>
      </c>
    </row>
    <row r="44" spans="1:10" x14ac:dyDescent="0.25">
      <c r="A44" t="s">
        <v>10</v>
      </c>
      <c r="B44" t="s">
        <v>55</v>
      </c>
      <c r="C44" t="s">
        <v>66</v>
      </c>
      <c r="D44">
        <v>125100</v>
      </c>
      <c r="E44" t="s">
        <v>13</v>
      </c>
      <c r="F44">
        <v>50.735550000000003</v>
      </c>
      <c r="G44">
        <v>15.7325</v>
      </c>
      <c r="H44">
        <v>1</v>
      </c>
      <c r="I44">
        <v>1</v>
      </c>
      <c r="J44" t="str">
        <f>HYPERLINK("https://climate.onebuilding.org/WMO_Region_6_Europe/POL_Poland/DS_Dolnoslaskie/POL_DS_Sniezka-Obserwatorium.Meteorologiczne.Holdysa.125100_IMGW.zip")</f>
        <v>https://climate.onebuilding.org/WMO_Region_6_Europe/POL_Poland/DS_Dolnoslaskie/POL_DS_Sniezka-Obserwatorium.Meteorologiczne.Holdysa.125100_IMGW.zip</v>
      </c>
    </row>
    <row r="45" spans="1:10" x14ac:dyDescent="0.25">
      <c r="A45" t="s">
        <v>10</v>
      </c>
      <c r="B45" t="s">
        <v>55</v>
      </c>
      <c r="C45" t="s">
        <v>67</v>
      </c>
      <c r="D45">
        <v>125200</v>
      </c>
      <c r="E45" t="s">
        <v>13</v>
      </c>
      <c r="F45">
        <v>50.433329999999998</v>
      </c>
      <c r="G45">
        <v>16.649999999999999</v>
      </c>
      <c r="H45">
        <v>1</v>
      </c>
      <c r="I45">
        <v>375</v>
      </c>
      <c r="J45" t="str">
        <f>HYPERLINK("https://climate.onebuilding.org/WMO_Region_6_Europe/POL_Poland/DS_Dolnoslaskie/POL_DS_Klodzko.125200_IMGW.zip")</f>
        <v>https://climate.onebuilding.org/WMO_Region_6_Europe/POL_Poland/DS_Dolnoslaskie/POL_DS_Klodzko.125200_IMGW.zip</v>
      </c>
    </row>
    <row r="46" spans="1:10" x14ac:dyDescent="0.25">
      <c r="A46" t="s">
        <v>10</v>
      </c>
      <c r="B46" t="s">
        <v>68</v>
      </c>
      <c r="C46" t="s">
        <v>69</v>
      </c>
      <c r="D46">
        <v>125300</v>
      </c>
      <c r="E46" t="s">
        <v>13</v>
      </c>
      <c r="F46">
        <v>50.666670000000003</v>
      </c>
      <c r="G46">
        <v>17.95</v>
      </c>
      <c r="H46">
        <v>1</v>
      </c>
      <c r="I46">
        <v>163</v>
      </c>
      <c r="J46" t="str">
        <f>HYPERLINK("https://climate.onebuilding.org/WMO_Region_6_Europe/POL_Poland/OP_Opolskie/POL_OP_Opole.125300_IMGW.zip")</f>
        <v>https://climate.onebuilding.org/WMO_Region_6_Europe/POL_Poland/OP_Opolskie/POL_OP_Opole.125300_IMGW.zip</v>
      </c>
    </row>
    <row r="47" spans="1:10" x14ac:dyDescent="0.25">
      <c r="A47" t="s">
        <v>10</v>
      </c>
      <c r="B47" t="s">
        <v>70</v>
      </c>
      <c r="C47" t="s">
        <v>71</v>
      </c>
      <c r="D47">
        <v>125400</v>
      </c>
      <c r="E47" t="s">
        <v>13</v>
      </c>
      <c r="F47">
        <v>50.083329999999997</v>
      </c>
      <c r="G47">
        <v>18.2</v>
      </c>
      <c r="H47">
        <v>1</v>
      </c>
      <c r="I47">
        <v>206</v>
      </c>
      <c r="J47" t="str">
        <f>HYPERLINK("https://climate.onebuilding.org/WMO_Region_6_Europe/POL_Poland/SL_Slaskie/POL_SL_Raciborz.125400_IMGW.zip")</f>
        <v>https://climate.onebuilding.org/WMO_Region_6_Europe/POL_Poland/SL_Slaskie/POL_SL_Raciborz.125400_IMGW.zip</v>
      </c>
    </row>
    <row r="48" spans="1:10" x14ac:dyDescent="0.25">
      <c r="A48" t="s">
        <v>10</v>
      </c>
      <c r="B48" t="s">
        <v>70</v>
      </c>
      <c r="C48" t="s">
        <v>72</v>
      </c>
      <c r="D48">
        <v>125500</v>
      </c>
      <c r="E48" t="s">
        <v>13</v>
      </c>
      <c r="F48">
        <v>50.75</v>
      </c>
      <c r="G48">
        <v>19</v>
      </c>
      <c r="H48">
        <v>1</v>
      </c>
      <c r="I48">
        <v>295</v>
      </c>
      <c r="J48" t="str">
        <f>HYPERLINK("https://climate.onebuilding.org/WMO_Region_6_Europe/POL_Poland/SL_Slaskie/POL_SL_Czestochowa-Rudniki.AP.125500_IMGW.zip")</f>
        <v>https://climate.onebuilding.org/WMO_Region_6_Europe/POL_Poland/SL_Slaskie/POL_SL_Czestochowa-Rudniki.AP.125500_IMGW.zip</v>
      </c>
    </row>
    <row r="49" spans="1:10" x14ac:dyDescent="0.25">
      <c r="A49" t="s">
        <v>10</v>
      </c>
      <c r="B49" t="s">
        <v>70</v>
      </c>
      <c r="C49" t="s">
        <v>73</v>
      </c>
      <c r="D49">
        <v>125600</v>
      </c>
      <c r="E49" t="s">
        <v>13</v>
      </c>
      <c r="F49">
        <v>50.233330000000002</v>
      </c>
      <c r="G49">
        <v>19.033329999999999</v>
      </c>
      <c r="H49">
        <v>1</v>
      </c>
      <c r="I49">
        <v>304</v>
      </c>
      <c r="J49" t="str">
        <f>HYPERLINK("https://climate.onebuilding.org/WMO_Region_6_Europe/POL_Poland/SL_Slaskie/POL_SL_Katowice.Intl.AP125600_IMGW.zip")</f>
        <v>https://climate.onebuilding.org/WMO_Region_6_Europe/POL_Poland/SL_Slaskie/POL_SL_Katowice.Intl.AP125600_IMGW.zip</v>
      </c>
    </row>
    <row r="50" spans="1:10" x14ac:dyDescent="0.25">
      <c r="A50" t="s">
        <v>10</v>
      </c>
      <c r="B50" t="s">
        <v>74</v>
      </c>
      <c r="C50" t="s">
        <v>75</v>
      </c>
      <c r="D50">
        <v>125660</v>
      </c>
      <c r="E50" t="s">
        <v>13</v>
      </c>
      <c r="F50">
        <v>50.083329999999997</v>
      </c>
      <c r="G50">
        <v>19.91667</v>
      </c>
      <c r="H50">
        <v>1</v>
      </c>
      <c r="I50">
        <v>237</v>
      </c>
      <c r="J50" t="str">
        <f>HYPERLINK("https://climate.onebuilding.org/WMO_Region_6_Europe/POL_Poland/MA_Malopolskie/POL_MA_Krakow-Balice-Jana.Pawla.II.Intl.AP.125660_IMGW.zip")</f>
        <v>https://climate.onebuilding.org/WMO_Region_6_Europe/POL_Poland/MA_Malopolskie/POL_MA_Krakow-Balice-Jana.Pawla.II.Intl.AP.125660_IMGW.zip</v>
      </c>
    </row>
    <row r="51" spans="1:10" x14ac:dyDescent="0.25">
      <c r="A51" t="s">
        <v>10</v>
      </c>
      <c r="B51" t="s">
        <v>76</v>
      </c>
      <c r="C51" t="s">
        <v>77</v>
      </c>
      <c r="D51">
        <v>125700</v>
      </c>
      <c r="E51" t="s">
        <v>13</v>
      </c>
      <c r="F51">
        <v>50.833329999999997</v>
      </c>
      <c r="G51">
        <v>20.66667</v>
      </c>
      <c r="H51">
        <v>1</v>
      </c>
      <c r="I51">
        <v>261</v>
      </c>
      <c r="J51" t="str">
        <f>HYPERLINK("https://climate.onebuilding.org/WMO_Region_6_Europe/POL_Poland/SK_Swietokrzyskie/POL_SK_Kielce.125700_IMGW.zip")</f>
        <v>https://climate.onebuilding.org/WMO_Region_6_Europe/POL_Poland/SK_Swietokrzyskie/POL_SK_Kielce.125700_IMGW.zip</v>
      </c>
    </row>
    <row r="52" spans="1:10" x14ac:dyDescent="0.25">
      <c r="A52" t="s">
        <v>10</v>
      </c>
      <c r="B52" t="s">
        <v>74</v>
      </c>
      <c r="C52" t="s">
        <v>78</v>
      </c>
      <c r="D52">
        <v>125750</v>
      </c>
      <c r="E52" t="s">
        <v>13</v>
      </c>
      <c r="F52">
        <v>50.016669999999998</v>
      </c>
      <c r="G52">
        <v>20.983329999999999</v>
      </c>
      <c r="H52">
        <v>1</v>
      </c>
      <c r="I52">
        <v>209</v>
      </c>
      <c r="J52" t="str">
        <f>HYPERLINK("https://climate.onebuilding.org/WMO_Region_6_Europe/POL_Poland/MA_Malopolskie/POL_MA_Tarnow.125750_IMGW.zip")</f>
        <v>https://climate.onebuilding.org/WMO_Region_6_Europe/POL_Poland/MA_Malopolskie/POL_MA_Tarnow.125750_IMGW.zip</v>
      </c>
    </row>
    <row r="53" spans="1:10" x14ac:dyDescent="0.25">
      <c r="A53" t="s">
        <v>10</v>
      </c>
      <c r="B53" t="s">
        <v>79</v>
      </c>
      <c r="C53" t="s">
        <v>80</v>
      </c>
      <c r="D53">
        <v>125800</v>
      </c>
      <c r="E53" t="s">
        <v>13</v>
      </c>
      <c r="F53">
        <v>50.1</v>
      </c>
      <c r="G53">
        <v>22.016670000000001</v>
      </c>
      <c r="H53">
        <v>1</v>
      </c>
      <c r="I53">
        <v>201</v>
      </c>
      <c r="J53" t="str">
        <f>HYPERLINK("https://climate.onebuilding.org/WMO_Region_6_Europe/POL_Poland/PK_Podkarpackie/POL_PK_Rzeszow-Jasionka.Intl.AP.125800_IMGW.zip")</f>
        <v>https://climate.onebuilding.org/WMO_Region_6_Europe/POL_Poland/PK_Podkarpackie/POL_PK_Rzeszow-Jasionka.Intl.AP.125800_IMGW.zip</v>
      </c>
    </row>
    <row r="54" spans="1:10" x14ac:dyDescent="0.25">
      <c r="A54" t="s">
        <v>10</v>
      </c>
      <c r="B54" t="s">
        <v>76</v>
      </c>
      <c r="C54" t="s">
        <v>81</v>
      </c>
      <c r="D54">
        <v>125850</v>
      </c>
      <c r="E54" t="s">
        <v>13</v>
      </c>
      <c r="F54">
        <v>50.683329999999998</v>
      </c>
      <c r="G54">
        <v>21.75</v>
      </c>
      <c r="H54">
        <v>1</v>
      </c>
      <c r="I54">
        <v>218</v>
      </c>
      <c r="J54" t="str">
        <f>HYPERLINK("https://climate.onebuilding.org/WMO_Region_6_Europe/POL_Poland/SK_Swietokrzyskie/POL_SK_Sandomierz.125850_IMGW.zip")</f>
        <v>https://climate.onebuilding.org/WMO_Region_6_Europe/POL_Poland/SK_Swietokrzyskie/POL_SK_Sandomierz.125850_IMGW.zip</v>
      </c>
    </row>
    <row r="55" spans="1:10" x14ac:dyDescent="0.25">
      <c r="A55" t="s">
        <v>10</v>
      </c>
      <c r="B55" t="s">
        <v>74</v>
      </c>
      <c r="C55" t="s">
        <v>82</v>
      </c>
      <c r="D55">
        <v>125950</v>
      </c>
      <c r="E55" t="s">
        <v>13</v>
      </c>
      <c r="F55">
        <v>50.75</v>
      </c>
      <c r="G55">
        <v>23.25</v>
      </c>
      <c r="H55">
        <v>1</v>
      </c>
      <c r="I55">
        <v>213</v>
      </c>
      <c r="J55" t="str">
        <f>HYPERLINK("https://climate.onebuilding.org/WMO_Region_6_Europe/POL_Poland/MA_Malopolskie/POL_MA_Zamosc-Mokre.AP.125950_IMGW.zip")</f>
        <v>https://climate.onebuilding.org/WMO_Region_6_Europe/POL_Poland/MA_Malopolskie/POL_MA_Zamosc-Mokre.AP.125950_IMGW.zip</v>
      </c>
    </row>
    <row r="56" spans="1:10" x14ac:dyDescent="0.25">
      <c r="A56" t="s">
        <v>10</v>
      </c>
      <c r="B56" t="s">
        <v>70</v>
      </c>
      <c r="C56" t="s">
        <v>83</v>
      </c>
      <c r="D56">
        <v>126000</v>
      </c>
      <c r="E56" t="s">
        <v>13</v>
      </c>
      <c r="F56">
        <v>49.666670000000003</v>
      </c>
      <c r="G56">
        <v>19.25</v>
      </c>
      <c r="H56">
        <v>1</v>
      </c>
      <c r="I56">
        <v>399</v>
      </c>
      <c r="J56" t="str">
        <f>HYPERLINK("https://climate.onebuilding.org/WMO_Region_6_Europe/POL_Poland/SL_Slaskie/POL_SL_Bielsko-Biala.AP.126000_IMGW.zip")</f>
        <v>https://climate.onebuilding.org/WMO_Region_6_Europe/POL_Poland/SL_Slaskie/POL_SL_Bielsko-Biala.AP.126000_IMGW.zip</v>
      </c>
    </row>
    <row r="57" spans="1:10" x14ac:dyDescent="0.25">
      <c r="A57" t="s">
        <v>10</v>
      </c>
      <c r="B57" t="s">
        <v>74</v>
      </c>
      <c r="C57" t="s">
        <v>84</v>
      </c>
      <c r="D57">
        <v>126250</v>
      </c>
      <c r="E57" t="s">
        <v>13</v>
      </c>
      <c r="F57">
        <v>49.3</v>
      </c>
      <c r="G57">
        <v>19.966670000000001</v>
      </c>
      <c r="H57">
        <v>1</v>
      </c>
      <c r="I57">
        <v>857</v>
      </c>
      <c r="J57" t="str">
        <f>HYPERLINK("https://climate.onebuilding.org/WMO_Region_6_Europe/POL_Poland/MA_Malopolskie/POL_MA_Zakopane.126250_IMGW.zip")</f>
        <v>https://climate.onebuilding.org/WMO_Region_6_Europe/POL_Poland/MA_Malopolskie/POL_MA_Zakopane.126250_IMGW.zip</v>
      </c>
    </row>
    <row r="58" spans="1:10" x14ac:dyDescent="0.25">
      <c r="A58" t="s">
        <v>10</v>
      </c>
      <c r="B58" t="s">
        <v>74</v>
      </c>
      <c r="C58" t="s">
        <v>85</v>
      </c>
      <c r="D58">
        <v>126500</v>
      </c>
      <c r="E58" t="s">
        <v>13</v>
      </c>
      <c r="F58">
        <v>49.283329999999999</v>
      </c>
      <c r="G58">
        <v>19.966670000000001</v>
      </c>
      <c r="H58">
        <v>1</v>
      </c>
      <c r="I58">
        <v>1</v>
      </c>
      <c r="J58" t="str">
        <f>HYPERLINK("https://climate.onebuilding.org/WMO_Region_6_Europe/POL_Poland/MA_Malopolskie/POL_MA_Kasprowy.Wierch.Obserwatorium.Meteorologiczne.126500_IMGW.zip")</f>
        <v>https://climate.onebuilding.org/WMO_Region_6_Europe/POL_Poland/MA_Malopolskie/POL_MA_Kasprowy.Wierch.Obserwatorium.Meteorologiczne.126500_IMGW.zip</v>
      </c>
    </row>
    <row r="59" spans="1:10" x14ac:dyDescent="0.25">
      <c r="A59" t="s">
        <v>10</v>
      </c>
      <c r="B59" t="s">
        <v>74</v>
      </c>
      <c r="C59" t="s">
        <v>86</v>
      </c>
      <c r="D59">
        <v>126600</v>
      </c>
      <c r="E59" t="s">
        <v>13</v>
      </c>
      <c r="F59">
        <v>49.583329999999997</v>
      </c>
      <c r="G59">
        <v>20.5</v>
      </c>
      <c r="H59">
        <v>1</v>
      </c>
      <c r="I59">
        <v>295</v>
      </c>
      <c r="J59" t="str">
        <f>HYPERLINK("https://climate.onebuilding.org/WMO_Region_6_Europe/POL_Poland/MA_Malopolskie/POL_MA_Nowy.Sacz.126600_IMGW.zip")</f>
        <v>https://climate.onebuilding.org/WMO_Region_6_Europe/POL_Poland/MA_Malopolskie/POL_MA_Nowy.Sacz.126600_IMGW.zip</v>
      </c>
    </row>
    <row r="60" spans="1:10" x14ac:dyDescent="0.25">
      <c r="A60" t="s">
        <v>10</v>
      </c>
      <c r="B60" t="s">
        <v>79</v>
      </c>
      <c r="C60" t="s">
        <v>87</v>
      </c>
      <c r="D60">
        <v>126700</v>
      </c>
      <c r="E60" t="s">
        <v>13</v>
      </c>
      <c r="F60">
        <v>49.683329999999998</v>
      </c>
      <c r="G60">
        <v>21.783329999999999</v>
      </c>
      <c r="H60">
        <v>1</v>
      </c>
      <c r="I60">
        <v>310</v>
      </c>
      <c r="J60" t="str">
        <f>HYPERLINK("https://climate.onebuilding.org/WMO_Region_6_Europe/POL_Poland/PK_Podkarpackie/POL_PK_Krosno.126700_IMGW.zip")</f>
        <v>https://climate.onebuilding.org/WMO_Region_6_Europe/POL_Poland/PK_Podkarpackie/POL_PK_Krosno.126700_IMGW.zip</v>
      </c>
    </row>
    <row r="61" spans="1:10" x14ac:dyDescent="0.25">
      <c r="A61" t="s">
        <v>10</v>
      </c>
      <c r="B61" t="s">
        <v>79</v>
      </c>
      <c r="C61" t="s">
        <v>88</v>
      </c>
      <c r="D61">
        <v>126900</v>
      </c>
      <c r="E61" t="s">
        <v>13</v>
      </c>
      <c r="F61">
        <v>49.45</v>
      </c>
      <c r="G61">
        <v>22.316669999999998</v>
      </c>
      <c r="H61">
        <v>1</v>
      </c>
      <c r="I61">
        <v>422</v>
      </c>
      <c r="J61" t="str">
        <f>HYPERLINK("https://climate.onebuilding.org/WMO_Region_6_Europe/POL_Poland/PK_Podkarpackie/POL_PK_Lesko.126900_IMGW.zip")</f>
        <v>https://climate.onebuilding.org/WMO_Region_6_Europe/POL_Poland/PK_Podkarpackie/POL_PK_Lesko.126900_IMGW.zip</v>
      </c>
    </row>
    <row r="62" spans="1:10" x14ac:dyDescent="0.25">
      <c r="A62" t="s">
        <v>10</v>
      </c>
      <c r="B62" t="s">
        <v>79</v>
      </c>
      <c r="C62" t="s">
        <v>89</v>
      </c>
      <c r="D62">
        <v>126950</v>
      </c>
      <c r="E62" t="s">
        <v>13</v>
      </c>
      <c r="F62">
        <v>49.783329999999999</v>
      </c>
      <c r="G62">
        <v>22.783329999999999</v>
      </c>
      <c r="H62">
        <v>1</v>
      </c>
      <c r="I62">
        <v>280</v>
      </c>
      <c r="J62" t="str">
        <f>HYPERLINK("https://climate.onebuilding.org/WMO_Region_6_Europe/POL_Poland/PK_Podkarpackie/POL_PK_Przemysl.126950_IMGW.zip")</f>
        <v>https://climate.onebuilding.org/WMO_Region_6_Europe/POL_Poland/PK_Podkarpackie/POL_PK_Przemysl.126950_IMGW.zip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IMGW_EPW_Processing_locations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 Lawrie</cp:lastModifiedBy>
  <dcterms:created xsi:type="dcterms:W3CDTF">2024-08-22T13:11:45Z</dcterms:created>
  <dcterms:modified xsi:type="dcterms:W3CDTF">2024-08-22T13:11:45Z</dcterms:modified>
</cp:coreProperties>
</file>